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G:\sprawy komórek zaangażowanych we wdrażanie FUE\DOI\OIK\Komitet Sterujący 14-20\12.Sprawozdawczość z koordynacji\Sprawozdanie za 2023 r\Sprawozdanie za 2023 do weryfikacji\Zweryfikowane załączniki do sprawozdania\"/>
    </mc:Choice>
  </mc:AlternateContent>
  <xr:revisionPtr revIDLastSave="0" documentId="13_ncr:1_{8C384F18-EB99-4787-879A-DE033ADCEF11}" xr6:coauthVersionLast="47" xr6:coauthVersionMax="47" xr10:uidLastSave="{00000000-0000-0000-0000-000000000000}"/>
  <bookViews>
    <workbookView xWindow="28690" yWindow="-110" windowWidth="29020" windowHeight="16420" tabRatio="860" activeTab="4" xr2:uid="{00000000-000D-0000-FFFF-FFFF00000000}"/>
  </bookViews>
  <sheets>
    <sheet name="ZP_alokacja_kontraktacja" sheetId="3" r:id="rId1"/>
    <sheet name="ZP_PD" sheetId="1" r:id="rId2"/>
    <sheet name="ZP_projekty COVID" sheetId="5" r:id="rId3"/>
    <sheet name="ZP_ewaluacja" sheetId="6" r:id="rId4"/>
    <sheet name="ZP_wskaźniki" sheetId="9" r:id="rId5"/>
    <sheet name="listy" sheetId="10" state="hidden" r:id="rId6"/>
  </sheets>
  <externalReferences>
    <externalReference r:id="rId7"/>
    <externalReference r:id="rId8"/>
  </externalReferences>
  <definedNames>
    <definedName name="_xlnm._FilterDatabase" localSheetId="1" hidden="1">ZP_PD!$A$5:$L$5</definedName>
    <definedName name="_xlnm._FilterDatabase" localSheetId="2" hidden="1">'ZP_projekty COVID'!$A$4:$BQ$15</definedName>
    <definedName name="_xlnm.Print_Area" localSheetId="0">ZP_alokacja_kontraktacja!$A$1:$S$29</definedName>
    <definedName name="_xlnm.Print_Area" localSheetId="3">ZP_ewaluacja!$A$1:$D$15</definedName>
    <definedName name="_xlnm.Print_Area" localSheetId="1">ZP_PD!$A$1:$V$38</definedName>
    <definedName name="_xlnm.Print_Area" localSheetId="2">'ZP_projekty COVID'!$A$1:$Z$17</definedName>
    <definedName name="_xlnm.Print_Area" localSheetId="4">ZP_wskaźniki!$A$1:$E$14</definedName>
    <definedName name="PO">'[1]Informacje ogólne'!$K$118:$K$154</definedName>
    <definedName name="skrot">#REF!</definedName>
    <definedName name="skroty_PI" localSheetId="0">'[2]Informacje ogólne'!$N$104:$N$109</definedName>
    <definedName name="skroty_PI" localSheetId="3">'[2]Informacje ogólne'!$N$104:$N$109</definedName>
    <definedName name="skroty_PI">'[2]Informacje ogólne'!$N$104:$N$109</definedName>
    <definedName name="skrotyy_P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F38" i="1"/>
  <c r="G14" i="3" l="1"/>
  <c r="G15" i="3" s="1"/>
  <c r="H13" i="3"/>
  <c r="G13" i="3"/>
  <c r="U7" i="5"/>
  <c r="P7" i="5"/>
  <c r="O7" i="5"/>
  <c r="N7" i="5"/>
  <c r="Q9" i="3" l="1"/>
  <c r="Q8" i="3"/>
  <c r="N12" i="3"/>
  <c r="Q10" i="5" l="1"/>
  <c r="Q7" i="5" s="1"/>
  <c r="P15" i="3" l="1"/>
  <c r="Q15" i="3"/>
  <c r="O15" i="3"/>
  <c r="I11" i="3"/>
  <c r="N11" i="3" s="1"/>
  <c r="I10" i="3"/>
  <c r="N10" i="3" s="1"/>
  <c r="I9" i="3"/>
  <c r="N9" i="3" s="1"/>
  <c r="I8" i="3"/>
  <c r="N8" i="3" s="1"/>
</calcChain>
</file>

<file path=xl/sharedStrings.xml><?xml version="1.0" encoding="utf-8"?>
<sst xmlns="http://schemas.openxmlformats.org/spreadsheetml/2006/main" count="577" uniqueCount="270">
  <si>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</si>
  <si>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</si>
  <si>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</si>
  <si>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</si>
  <si>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</si>
  <si>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</si>
  <si>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</si>
  <si>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</si>
  <si>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</si>
  <si>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</si>
  <si>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Nr priorytetu inwestycyjnego</t>
  </si>
  <si>
    <t>Kategoria interwencji</t>
  </si>
  <si>
    <t>Działanie - nazwa</t>
  </si>
  <si>
    <t>Działanie - kod</t>
  </si>
  <si>
    <t>Tabela 2. Działania uzgodnione w Planie działań dla obszaru zdrowie w ramach Regionalnego Programu Operacyjnego</t>
  </si>
  <si>
    <t>Rok, którego roku dot. PD</t>
  </si>
  <si>
    <t xml:space="preserve">Komentarz, np. konkurs potwórzony / unieważniony; projekt pozakonkursowy nie został przyjęty itp..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</si>
  <si>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</si>
  <si>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</si>
  <si>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</si>
  <si>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</si>
  <si>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</si>
  <si>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</si>
  <si>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</si>
  <si>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</si>
  <si>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</si>
  <si>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</si>
  <si>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</si>
  <si>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</si>
  <si>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</si>
  <si>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</si>
  <si>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</si>
  <si>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</si>
  <si>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</si>
  <si>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</si>
  <si>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</si>
  <si>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</si>
  <si>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</si>
  <si>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</si>
  <si>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Tak/Nie</t>
  </si>
  <si>
    <t>liczba respiratorów</t>
  </si>
  <si>
    <t>Zakres</t>
  </si>
  <si>
    <t>NIE</t>
  </si>
  <si>
    <t xml:space="preserve">Tabela 3. Wykaz działań na rzecz COVID-19 na podstawie informacji przekazanych do SKS </t>
  </si>
  <si>
    <t>Tabela 4: Ewaluacje w ochronie zdrowia</t>
  </si>
  <si>
    <t xml:space="preserve">Tabela 5: Wybrane efekty działań </t>
  </si>
  <si>
    <t>TAK</t>
  </si>
  <si>
    <t>TAK/NIE/NIE DOTYCZY</t>
  </si>
  <si>
    <t>NIE DOTYCZY</t>
  </si>
  <si>
    <t>Kolumna1</t>
  </si>
  <si>
    <t>Jeżeli tak proszę o krótką informację o wynikach ewaluacji (5 zdań)</t>
  </si>
  <si>
    <t>Poziom wykonania wskaźnika [%]</t>
  </si>
  <si>
    <t xml:space="preserve"> </t>
  </si>
  <si>
    <t>Komentarz</t>
  </si>
  <si>
    <t>Poddziałanie - kod</t>
  </si>
  <si>
    <t>Poddziałanie - nazwa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</si>
  <si>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</si>
  <si>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</si>
  <si>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Ogółem</t>
  </si>
  <si>
    <t>Zgodnie z planami IP/IZ środki dedykowane wyłącznie obszarowi zdrowie 
- budżet państwa [euro]</t>
  </si>
  <si>
    <t>Zgodnie z planami IP/IZ środki dedykowane wyłącznie obszarowi zdrowie 
- inne [euro]</t>
  </si>
  <si>
    <t>9 = [10+11+12]</t>
  </si>
  <si>
    <t>14 = [7+8+9+13]</t>
  </si>
  <si>
    <t>Miejsce na komentarz (m.in. w zakresie ewentualnych zmian)</t>
  </si>
  <si>
    <t>Wsparcie UE [euro] - alokacja</t>
  </si>
  <si>
    <t>Krajowe środki publiczne [euro] - alokacja</t>
  </si>
  <si>
    <t>Krajowe środki prywatne [euro] - alokacja</t>
  </si>
  <si>
    <t>Finansowanie ogółem [euro] 
Zgodnie z planami IP/IZ środki dedykowane wyłącznie obszarowi zdrowie 
- finansowanie ogółem [euro] - alokacja</t>
  </si>
  <si>
    <t xml:space="preserve">Wartość podpisanych umów - wsparcie UE [pln] </t>
  </si>
  <si>
    <t>Wartość podpisanych umów - wartośc wydatków kwalifikowalnych [pln]</t>
  </si>
  <si>
    <t>Wartość podpisanych umów - wartośc wydatków ogółem [pln]</t>
  </si>
  <si>
    <t xml:space="preserve">Tabela 1: Alokacja i kontraktacja w ramach  Regionalnego Programu Operacyjnego </t>
  </si>
  <si>
    <t>Zakres/nazwa</t>
  </si>
  <si>
    <t>Liczba osób objętych programem zdrowotnym dzięki EFS (os.)</t>
  </si>
  <si>
    <t>Liczba osób, które dzięki interwencji EFS zgłosiły się na badanie profilaktyczne (os.)</t>
  </si>
  <si>
    <t>Ludność objęta ulepszonymi usługami zdrowotnymi (os.)</t>
  </si>
  <si>
    <t>Liczba wspartych podmiotów leczniczych (szt.)</t>
  </si>
  <si>
    <t>Liczba wspartych w programie miejsc świadczenia usług zdrowotnych, istniejących po zakończeniu projektu (szt.)</t>
  </si>
  <si>
    <t>9iv</t>
  </si>
  <si>
    <t>Nie</t>
  </si>
  <si>
    <t>Tak</t>
  </si>
  <si>
    <t>9a</t>
  </si>
  <si>
    <t>projekt pozakonkursowy</t>
  </si>
  <si>
    <t>2c</t>
  </si>
  <si>
    <t>053</t>
  </si>
  <si>
    <t>8vi</t>
  </si>
  <si>
    <t>13i</t>
  </si>
  <si>
    <t>PI 2c</t>
  </si>
  <si>
    <t>K</t>
  </si>
  <si>
    <t>Narzędzie 26</t>
  </si>
  <si>
    <t>PI 8vi</t>
  </si>
  <si>
    <t>Narzędzie 5</t>
  </si>
  <si>
    <t>PI 9a</t>
  </si>
  <si>
    <t>Narzędzie 13</t>
  </si>
  <si>
    <t>XII posiedzenie KS</t>
  </si>
  <si>
    <t>XV posiedzenie KS</t>
  </si>
  <si>
    <t>Narzędzie 2</t>
  </si>
  <si>
    <t>IV kwartał 2018</t>
  </si>
  <si>
    <t>PI 9iv</t>
  </si>
  <si>
    <t>IV kwartał 2019</t>
  </si>
  <si>
    <t>XX posiedzenie KS</t>
  </si>
  <si>
    <t>IV kwartał 2020</t>
  </si>
  <si>
    <t>P</t>
  </si>
  <si>
    <t>Narzędzie 16</t>
  </si>
  <si>
    <t>tryb obiegowy</t>
  </si>
  <si>
    <t>REACT-EU</t>
  </si>
  <si>
    <t>PI 13i</t>
  </si>
  <si>
    <t>II kwartał 2022</t>
  </si>
  <si>
    <t>XXVIII posiedzenie KS</t>
  </si>
  <si>
    <t>Nazwa Programu: Regionalny Program Operacyjny Województwa Zachodniopomorskiego na lata 2014-2020</t>
  </si>
  <si>
    <t>RPZP.06.08.00</t>
  </si>
  <si>
    <t>Wdrożenie kompleksowych programów zdrowotnych dotyczących chorób negatywnie wpływających na rynek pracy, ułatwiających
powroty do pracy, umożliwiające wydłużenie aktywności zawodowej oraz zwiększenie zgłaszalności na badania profilaktyczne</t>
  </si>
  <si>
    <t>*** RPZP.06.08.00 - Brak poddziałania ***</t>
  </si>
  <si>
    <t>RPZP.07.07.00</t>
  </si>
  <si>
    <t>Wdrożenie programów wczesnego wykrywania wad rozwojowych i rehabilitacji dzieci z niepełnosprawnościami oraz zagrożonych
niepełnosprawnością</t>
  </si>
  <si>
    <t>*** RPZP.07.07.00 - Brak poddziałania ***</t>
  </si>
  <si>
    <t>RPZP.09.01.00</t>
  </si>
  <si>
    <t>Infrastruktura zdrowia</t>
  </si>
  <si>
    <t>*** RPZP.09.01.00 - Brak poddziałania ***</t>
  </si>
  <si>
    <t>RPZP.09.10.00</t>
  </si>
  <si>
    <t>Wsparcie rozwoju e-usług publicznych</t>
  </si>
  <si>
    <t>*** RPZP.09.10.00 - Brak poddziałania ***</t>
  </si>
  <si>
    <t>078, 079, 081, 101</t>
  </si>
  <si>
    <t>RPZP.11.01.00</t>
  </si>
  <si>
    <t>Wspieranie działań naprawczych w sytuacjach kryzysowych w kontekście pandemii COVID-19 i jej skutków społecznych oraz przygotowanie do ekologicznej i
cyfrowej odbudowy gospodarki zwiększającej jej odporność</t>
  </si>
  <si>
    <t>*** RPZP.11.01.00 - Brak poddziałania ***</t>
  </si>
  <si>
    <t>RPO WZ.9.K.1</t>
  </si>
  <si>
    <t>Narzędzie 17</t>
  </si>
  <si>
    <t>Dostosowanie infrastruktury i zakresu świadczeń ochrony zdrowia do potrzeb w województwie zachodniopomorskim w obszarze opieki długoterminowej oraz paliatywnej i hospicyjnej</t>
  </si>
  <si>
    <t>czerwiec 2016 r.</t>
  </si>
  <si>
    <t>21/2016</t>
  </si>
  <si>
    <t>V posiedzenie KS</t>
  </si>
  <si>
    <t>RPO WZ.9.P.10</t>
  </si>
  <si>
    <t>Zachodniopomorskie e-Zdrowie</t>
  </si>
  <si>
    <t>marzec 2018 r.</t>
  </si>
  <si>
    <t>41/2016</t>
  </si>
  <si>
    <t>VII posiedzenie KS</t>
  </si>
  <si>
    <t>RPO WZ.9.P.9</t>
  </si>
  <si>
    <t>Rozbudowa wraz z przebudową budynku szpitala SPZZOZ w Gryficach dla bloku operacyjnego, oddziałów zabiegowych, ortopedyczno-urazowego i chirurgicznego, apteki centralnej, sterylizatorni wraz z wyposażeniem</t>
  </si>
  <si>
    <t>IV kwartał 2017</t>
  </si>
  <si>
    <t>20/2017/XII</t>
  </si>
  <si>
    <t>RPO WZ.9.P.1</t>
  </si>
  <si>
    <t>Poprawa efektywności i organizacji opieki nad dziećmi w województwie zachodniopomorskim poprzez wyposażenie w sprzęt i urządzenia medyczne SPSZOZ „Zdroje” w Szczecinie</t>
  </si>
  <si>
    <t>I kwartał 2017 r.</t>
  </si>
  <si>
    <t>1/2017/O</t>
  </si>
  <si>
    <t>RPOWZ.6.K.1</t>
  </si>
  <si>
    <t>Wdrożenie kompleksowych programów zdrowotnych dotyczących chorób negatywnie wpływających na rynek pracy, ułatwiających powroty do pracy, umożliwiających wydłużenie aktywności zawodowej oraz zwiększenie zgłaszalności na badania profilaktyczne</t>
  </si>
  <si>
    <t>III kwartał 2017</t>
  </si>
  <si>
    <t>27/2017/O</t>
  </si>
  <si>
    <t>RPOWZ.9.P.2</t>
  </si>
  <si>
    <t>Dostosowanie SPWSZ do potrzeb szybko rosnącej populacji osób starszych –  zwiększenie liczby łóżek w Oddziale Geriatrii i Przewlekle Chorych</t>
  </si>
  <si>
    <t>42/2017/XIII</t>
  </si>
  <si>
    <t>XIII posiedzenie KS</t>
  </si>
  <si>
    <t>RPOWZ.9.P.8</t>
  </si>
  <si>
    <t>Podniesienie jakości i dostępności usług medycznych SPWSZ w Szczecinie poprzez budowę budynku na potrzeby Oddziału Nefrologii i Transplantacji Nerek, Stacji Dializ, Oddziału Neurologii wraz z Oddziałem Udarowym oraz Oddziału Chorób Wewnętrznych i Nadciśnienia Tętniczego wraz z wyposażeniem</t>
  </si>
  <si>
    <t>RPOWZ.9.P.7</t>
  </si>
  <si>
    <t>Przebudowa i dostosowanie do aktualnych wymogów Regionalnego Szpitala 
w Kołobrzegu wraz z niezbędnym wyposażeniem</t>
  </si>
  <si>
    <t>RPOWZ.9.P.6</t>
  </si>
  <si>
    <t>Narzędzie 13, Narzędzie 14</t>
  </si>
  <si>
    <t>Przebudowa i doposażenie infrastruktury Szpitala Wojewódzkiego im. M. Kopernika w Koszalinie służącej leczeniu chorób będących przyczyną dezaktywizacji zawodowej.</t>
  </si>
  <si>
    <t>IV kwartał 2017 r.</t>
  </si>
  <si>
    <t>50/2017/XIV</t>
  </si>
  <si>
    <t>XIV posiedzenie KS</t>
  </si>
  <si>
    <t>RPOWZ.9.P.9</t>
  </si>
  <si>
    <t>Podniesienie standardów opieki pediatrycznej poprzez zakup sprzętu medycznego i modernizację oddziałów zlokalizowanych w Pawilonie Dziecięcym w Szpitalu Wojewódzkim im. M. Kopernika w Koszalinie</t>
  </si>
  <si>
    <t>RPOWZ.9.P.4</t>
  </si>
  <si>
    <t xml:space="preserve">Centrum Opieki Długoterminowej w subregionie przy Specjalistycznym Zespole Gruźlicy i Chorób Płuc
w Koszalinie
</t>
  </si>
  <si>
    <t>III kwartał 2018 r.</t>
  </si>
  <si>
    <t>67/2017/XV</t>
  </si>
  <si>
    <t>RPOWZ.7.K.1</t>
  </si>
  <si>
    <t>Narzędzie 19</t>
  </si>
  <si>
    <t xml:space="preserve">Wczesne wykrywanie oraz rehabilitacja zaburzeń słuchu i mowy wśród uczniów pierwszej klasy szkoły podstawowej </t>
  </si>
  <si>
    <t>14/2018/XVI</t>
  </si>
  <si>
    <t>XVI posiedzenie KS</t>
  </si>
  <si>
    <t>RPOWZ.7.K.2</t>
  </si>
  <si>
    <t>Wczesne wykrywanie i rehabilitacja wad wzroku wśród uczniów pierwszej klasy szkoły podstawowej</t>
  </si>
  <si>
    <t>RPOWZ.7.K.3</t>
  </si>
  <si>
    <t>Wczesne wykrywanie, terapia oraz rehabilitacja dzieci i młodzieży z całościowymi zaburzeniami psychicznymi</t>
  </si>
  <si>
    <t>RPOWZ.7.K.4</t>
  </si>
  <si>
    <t>Wczesne rozpoznanie i korekcja wad postawy wśród dzieci w wieku przedszkolnym i wczesnoszkolnym</t>
  </si>
  <si>
    <t>RPOWZ.6.K.2</t>
  </si>
  <si>
    <t>Profilaktyka i wczesne wykrywanie nowotworów skóry</t>
  </si>
  <si>
    <t>RPOWZ.6.K.4</t>
  </si>
  <si>
    <t>Narzędzie 3</t>
  </si>
  <si>
    <t>"Rehabilitacja medyczna po przebytym udarze mózgowym"</t>
  </si>
  <si>
    <t>13/2019/XX</t>
  </si>
  <si>
    <t>RPOWZ.6.K.5</t>
  </si>
  <si>
    <t>Rozwój profilaktyki nowotworowej w kierunku wykrywania raka piersi, szyjki macicy  i raka jelita grubego</t>
  </si>
  <si>
    <t>50/2019/XXII</t>
  </si>
  <si>
    <t>XXII posiedzenie KS</t>
  </si>
  <si>
    <t>RPOWZ.9.P.5</t>
  </si>
  <si>
    <t>Narzędzie 14, Narzędzie 16</t>
  </si>
  <si>
    <t>Budowa budynku na potrzeby Oddziałów Zakaźnych oraz Poradni Specjalistycznych wraz z wyposażeniem na terenie SPWSZ w Szczecinie</t>
  </si>
  <si>
    <t>III kwartał 2020</t>
  </si>
  <si>
    <t>24/2020/O</t>
  </si>
  <si>
    <t>RPOWZ.7.K.5</t>
  </si>
  <si>
    <t>Profilaktyka wad postawy wśród uczniów szkół podstawowych na lata 2020 - 2022</t>
  </si>
  <si>
    <t>31/2020/O</t>
  </si>
  <si>
    <t>RPOWZ.7.K.6</t>
  </si>
  <si>
    <t>Profilaktyka zakażeń wirusem brodawczaka ludzkiego (HPV) na lata 2021-2022</t>
  </si>
  <si>
    <t>RPOWZ.6.K.6</t>
  </si>
  <si>
    <t>Prewencja chorób sercowo-naczyniowych u pacjentów onkologicznych na lata 2020-2022</t>
  </si>
  <si>
    <t>RPOWZ.6.K.7</t>
  </si>
  <si>
    <t>Rehabilitacja lecznicza pacjentów onkologicznych na lata 2020 – 2022</t>
  </si>
  <si>
    <t>RPOWZ.6.K.7.</t>
  </si>
  <si>
    <t>Narzędzie 4</t>
  </si>
  <si>
    <t>Projekty ukierunkowane na eliminowanie zdrowotnych czynników ryzyka w miejscu pracy i przekwalifikowanie pracowników długotrwale pracujących w warunkach negatywnie wpływających na zdrowie</t>
  </si>
  <si>
    <t>I kwartał 2022</t>
  </si>
  <si>
    <t>4/2022/O</t>
  </si>
  <si>
    <t>RPOWZ.11.P.1</t>
  </si>
  <si>
    <t>Poprawa opieki nad pacjentem onkologicznym poprzez utworzenie centrum koordynacji opieki onkologicznej oraz zespołu psychoonkologii jako przykład włączenia telemedycyny do opieki koordynowanej</t>
  </si>
  <si>
    <t>12/2022/XXVIII</t>
  </si>
  <si>
    <t>RPOWZ.11.P.2</t>
  </si>
  <si>
    <t>Zakup aparatury medycznej oraz innego sprzętu specjalistycznego na potrzeby ambulatoryjnej opieki specjalistycznej, podstawowej opieki zdrowotnej oraz rehabilitacji leczniczej, w tym poCOVID-owej</t>
  </si>
  <si>
    <t>RPOWZ.11.P.3</t>
  </si>
  <si>
    <t>PoCOVIDOWE dostosowanie do obowiązujących przepisów budynku Zakładu Anatomii Patologicznej w SPZZOZ w Gryficach</t>
  </si>
  <si>
    <t>RPOWZ.11.P.4</t>
  </si>
  <si>
    <t>PoCOVIDOWA przebudowa budynku w SPWSZ w Szczecinie na potrzeby poradni specjalistycznych i diagnostyki obrazowej</t>
  </si>
  <si>
    <t>RPOWZ.11.P.5</t>
  </si>
  <si>
    <t>Program odtworzeniowy aparatury do diagnostyki obrazowej RTG na potrzeby onkologicznej ambulatoryjnej opieki specjalistycznej poprzez wymianę zestawu aparatu RTG oraz mammografu</t>
  </si>
  <si>
    <t>RPOWZ.11.P.6</t>
  </si>
  <si>
    <t>Dostosowanie obiektów SPSZOZ „ZDROJE” w Szczecinie do nowych potrzeb epidemiologicznych</t>
  </si>
  <si>
    <t>20/2022/O</t>
  </si>
  <si>
    <t>RPOWZ.11.P.7</t>
  </si>
  <si>
    <t>Zakup odtworzeniowy kardioangiografu z modernizacją  pomieszczeń  m.in. dla  pacjentów kardiologicznych poCovidowych</t>
  </si>
  <si>
    <t>RPOWZ.11.P.8</t>
  </si>
  <si>
    <t>Modernizacja Oddziału Onkologii i Chemioterapii wraz z wyposażeniem w Szpitalu Wojewódzkim im. M. Kopernika w Koszalinie jako odpowiedź na wyzwania onkologiczne do 2030 roku</t>
  </si>
  <si>
    <t>Zachodniopomorskie</t>
  </si>
  <si>
    <t>Samodzielny Publiczny Zakład Opieki Zdrowotnej w Gryficach</t>
  </si>
  <si>
    <t>Gryfice</t>
  </si>
  <si>
    <t>nd</t>
  </si>
  <si>
    <t>Zakup sprzętu</t>
  </si>
  <si>
    <t>Szczecin</t>
  </si>
  <si>
    <t>Szpital Wojewódzki im. M. Kopernika w Koszalinie</t>
  </si>
  <si>
    <t>Koszalin</t>
  </si>
  <si>
    <t>RPO WZ.9.P.4</t>
  </si>
  <si>
    <t>Centrum Opieki Długoterminowej w subregionie przy Specjalistycznym Zespole Gruźlicy i Chorób Płuc
w Koszalinie</t>
  </si>
  <si>
    <t>Rozszerzenie zakresu realizowanego projektu; Zakup sprzętu:  respirator stacjinarny z ostprzętem - 3 szt. BIPAP - respirator nieinwazyjny - 4 szt.; łóżko szpitalne+materac+szafka przyłóżkowa (doddział zakaźny)-43 szt.a infuzyjna - 4 szt.; kardiomonitor - 2 szt.; bronchoskop (pacjent zakaźny)- 2 szt.; Linia diagnostyczna na obecność - COVID-19 - szt.1 (system do wykonywania badań, komory laminarne-2szt., lodówki 2 szt. wutryna wydzielajaca z drzwiami); tor wizyjny z wideobronchoskopem do diagnosty z aparatem USG.i endoskopowej płuc.</t>
  </si>
  <si>
    <t>Liczba usług publicznych udostępnionych on-line o stopniu dojrzałości 3- dwustronna interakcja (szt.)</t>
  </si>
  <si>
    <t>Liczba osób zagrożonych ubóstwem lub wykluczeniem społecznym objętych usługami zdrowotnymi w programie (os.)</t>
  </si>
  <si>
    <t>IV kwartał 2021</t>
  </si>
  <si>
    <t xml:space="preserve">Samodzielny Publiczny Wojewódzki Szpital Zespolony w Szczecinie </t>
  </si>
  <si>
    <t>Roboty budowalane, zakup sprzętu, zakup wyposażenia</t>
  </si>
  <si>
    <t xml:space="preserve">Poprawa opieki nad pacjentem onkologicznym poprzez utworzenie centrum koordynacji opieki onkologicznej oraz zespołu psychoonkologii jako przykład włączenia telemedycyny do opieki koordynowanej </t>
  </si>
  <si>
    <t>Zachodniopomorskie Centrum Onkologii</t>
  </si>
  <si>
    <t>Program odtworzeniowy aparatury do diagnostyki obrazowej RTG na potrzeby
onkologicznej ambulatoryjnej opieki specjalistycznej poprzez wymianę zestawu
aparatu RTG oraz mammografu</t>
  </si>
  <si>
    <t>Zakupy odtworzeniowe aparatury medycznej na potrzeby ambulatoryjnej opieki specjalistycznej poprzez wymianę mammografu, usg, endoskopu oraz innego sprzętu specjalistycznego oraz zakupy sprzętu i wyposażenia rehabilitacji leczniczej, w tym poCOVID-owej</t>
  </si>
  <si>
    <t>Wojewódzki Ośrodek Medycyny Pracy - Zachodniopomorskie Centrum Leczenia i Profilaktyki w Szczecinie</t>
  </si>
  <si>
    <t xml:space="preserve">Całkowita wartość projektu wynika z aktualizacji kosztów. </t>
  </si>
  <si>
    <t>SUMA euro</t>
  </si>
  <si>
    <t>SUMA pln</t>
  </si>
  <si>
    <r>
      <t>Zgodnie z planami IP/IZ środki dedykowane wyłącznie obszarowi zdrowie 
-</t>
    </r>
    <r>
      <rPr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</si>
  <si>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SUMA</t>
  </si>
  <si>
    <t>wskaźnik jedynie dla części dot. zdrowia</t>
  </si>
  <si>
    <t>kurs (wg tabeli NBP 251/A/NBP/2023 z dnia 2023-12-29)</t>
  </si>
  <si>
    <t>Czy w 2023 r. realizowali Państwo ewaluację z zakresu ochrony zdrowia (w całości lub częściowo poświęconej wsparciu ze środków UE ochrony zdrowia)?</t>
  </si>
  <si>
    <t>Wartość osiągnięta (stan na 31.12.2023 r.)</t>
  </si>
  <si>
    <t>Wartość docelowa (stan na 31.12.2023 r.)</t>
  </si>
  <si>
    <t>Narzędzie 13, Narzędzie 18</t>
  </si>
  <si>
    <t>SAMODZIELNY PUBLICZNY SPECJALISTYCZNY
ZAKŁAD OPIEKI ZDROWOTNEJ "ZDROJE" W
SZCZECINIE</t>
  </si>
  <si>
    <t>Dostosowanie obiektów SPSZOZ "Zdroje" w Szczecinie do nowych potrzeb
epidemiologicznych</t>
  </si>
  <si>
    <t>roboty budowlne, zakup wyposażenia medycznego i niemedycznego</t>
  </si>
  <si>
    <t>NIe</t>
  </si>
  <si>
    <t>zakończony</t>
  </si>
  <si>
    <t>Zakup sprzętu, roboty budowlane</t>
  </si>
  <si>
    <t>Szpital Wojewódzki im. Mikołaja Kopernika w Koszalinie</t>
  </si>
  <si>
    <t>Modernizacja Oddziału Onkologii i Chemioterapii wraz z wyposażeniem w Szpitalu
Wojewódzkim im. M. Kopernika w Koszalinie jako odpowiedź na wyzwania
onkologiczne do 2030 roku.</t>
  </si>
  <si>
    <t>Roboty budowlane, zakup sprzętu, zakup wypoażenia</t>
  </si>
  <si>
    <t>28.12.2023 r.- ostatnia płatnośc w projekcie (przed zakończeniem kontroli planowej na zakończenie projektu wypłacono 100% dofinansowania oraz rozliczono wszystkie wydatki kwalfikowalne, do rozliczenia w projekcie zostały tylko wydatki niekwalifikowalne)</t>
  </si>
  <si>
    <t>Poziom realizacji wskaźnika w ramach projektów powinien oscylować wokół wartości 45 szt., co przy założonej wartości docelowej wskaźnika w Programie (na poziomie 30 szt.) powinno pozwolić na jego osiągnięcie na poziomie ok. 150%. Wskaźnik odnotowuje efekt wsparcia bezpośrednio po zakończeniu udziału w projekcie i mierzony jest do 4 tygodni od zakończenia udziału w projekcie. Należy więc oczekiwać realizacji wskaźnika pod koniec realizacji projektów.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</si>
</sst>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z_ł_-;\-* #,##0.00\ _z_ł_-;_-* &quot;-&quot;??\ _z_ł_-;_-@_-"/>
    <numFmt numFmtId="165" formatCode="[$-F800]dddd\,\ mmmm\ dd\,\ yyyy"/>
    <numFmt numFmtId="166" formatCode="0.0000"/>
    <numFmt numFmtId="167" formatCode="#,##0.00_ ;\-#,##0.00\ 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9"/>
      <color theme="1"/>
      <name val="Calibri"/>
      <family val="2"/>
      <charset val="238"/>
      <scheme val="minor"/>
    </font>
    <font>
      <u/>
      <sz val="9"/>
      <name val="Arial"/>
      <family val="2"/>
      <charset val="238"/>
    </font>
    <font>
      <u/>
      <sz val="9"/>
      <name val="Calibri"/>
      <family val="2"/>
      <charset val="238"/>
      <scheme val="minor"/>
    </font>
    <font>
      <b/>
      <i/>
      <u/>
      <sz val="9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i/>
      <u/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0"/>
      <name val="Arial"/>
    </font>
    <font>
      <sz val="10"/>
      <color rgb="FF00B0F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28" fillId="0" borderId="0" applyProtection="0">
      <alignment vertical="center"/>
    </xf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4" fontId="13" fillId="0" borderId="0" applyProtection="0">
      <alignment vertical="center"/>
    </xf>
  </cellStyleXfs>
  <cellXfs count="254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164" fontId="3" fillId="0" borderId="0" xfId="1" applyFont="1"/>
    <xf numFmtId="0" fontId="3" fillId="0" borderId="0" xfId="0" applyFont="1"/>
    <xf numFmtId="0" fontId="3" fillId="0" borderId="0" xfId="0" applyFont="1" applyAlignment="1">
      <alignment wrapText="1"/>
    </xf>
    <xf numFmtId="0" fontId="9" fillId="0" borderId="0" xfId="0" applyFont="1"/>
    <xf numFmtId="10" fontId="3" fillId="0" borderId="10" xfId="2" applyNumberFormat="1" applyFont="1" applyFill="1" applyBorder="1" applyAlignment="1">
      <alignment wrapText="1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10" fontId="3" fillId="0" borderId="23" xfId="2" applyNumberFormat="1" applyFont="1" applyFill="1" applyBorder="1" applyAlignment="1">
      <alignment wrapText="1"/>
    </xf>
    <xf numFmtId="0" fontId="2" fillId="0" borderId="12" xfId="0" applyFont="1" applyBorder="1" applyAlignment="1">
      <alignment horizontal="left" wrapText="1"/>
    </xf>
    <xf numFmtId="4" fontId="3" fillId="0" borderId="12" xfId="0" applyNumberFormat="1" applyFont="1" applyBorder="1"/>
    <xf numFmtId="10" fontId="3" fillId="0" borderId="13" xfId="2" applyNumberFormat="1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4" fontId="3" fillId="0" borderId="1" xfId="0" applyNumberFormat="1" applyFont="1" applyBorder="1"/>
    <xf numFmtId="0" fontId="2" fillId="0" borderId="22" xfId="0" quotePrefix="1" applyFont="1" applyBorder="1" applyAlignment="1">
      <alignment horizontal="left" wrapText="1"/>
    </xf>
    <xf numFmtId="0" fontId="3" fillId="3" borderId="9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" fontId="3" fillId="3" borderId="1" xfId="1" applyNumberFormat="1" applyFont="1" applyFill="1" applyBorder="1" applyAlignment="1">
      <alignment horizontal="right" vertical="center" wrapText="1"/>
    </xf>
    <xf numFmtId="14" fontId="3" fillId="3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 wrapText="1"/>
    </xf>
    <xf numFmtId="165" fontId="3" fillId="5" borderId="1" xfId="0" applyNumberFormat="1" applyFont="1" applyFill="1" applyBorder="1" applyAlignment="1">
      <alignment horizontal="right" vertical="center" wrapText="1"/>
    </xf>
    <xf numFmtId="49" fontId="3" fillId="5" borderId="1" xfId="0" applyNumberFormat="1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right" vertical="center" wrapText="1"/>
    </xf>
    <xf numFmtId="4" fontId="3" fillId="5" borderId="1" xfId="1" applyNumberFormat="1" applyFont="1" applyFill="1" applyBorder="1" applyAlignment="1">
      <alignment horizontal="right" vertical="center" wrapText="1"/>
    </xf>
    <xf numFmtId="14" fontId="3" fillId="5" borderId="1" xfId="0" applyNumberFormat="1" applyFont="1" applyFill="1" applyBorder="1" applyAlignment="1">
      <alignment horizontal="right" vertical="center" wrapText="1"/>
    </xf>
    <xf numFmtId="4" fontId="3" fillId="5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/>
    <xf numFmtId="9" fontId="12" fillId="0" borderId="10" xfId="0" applyNumberFormat="1" applyFont="1" applyBorder="1" applyAlignment="1">
      <alignment horizontal="center" vertical="center"/>
    </xf>
    <xf numFmtId="9" fontId="14" fillId="0" borderId="10" xfId="0" applyNumberFormat="1" applyFont="1" applyBorder="1" applyAlignment="1">
      <alignment horizontal="center" vertical="center" wrapText="1"/>
    </xf>
    <xf numFmtId="9" fontId="12" fillId="0" borderId="10" xfId="0" applyNumberFormat="1" applyFont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wrapText="1"/>
    </xf>
    <xf numFmtId="4" fontId="3" fillId="3" borderId="1" xfId="0" applyNumberFormat="1" applyFont="1" applyFill="1" applyBorder="1"/>
    <xf numFmtId="4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10" fontId="3" fillId="3" borderId="10" xfId="2" applyNumberFormat="1" applyFont="1" applyFill="1" applyBorder="1" applyAlignment="1">
      <alignment wrapText="1"/>
    </xf>
    <xf numFmtId="0" fontId="0" fillId="3" borderId="0" xfId="0" applyFill="1"/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2" fillId="3" borderId="1" xfId="0" quotePrefix="1" applyFont="1" applyFill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9" fontId="12" fillId="0" borderId="23" xfId="0" applyNumberFormat="1" applyFont="1" applyBorder="1" applyAlignment="1">
      <alignment horizontal="left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3" fillId="0" borderId="9" xfId="0" applyFont="1" applyBorder="1" applyAlignment="1">
      <alignment horizontal="left" wrapText="1"/>
    </xf>
    <xf numFmtId="0" fontId="13" fillId="0" borderId="21" xfId="0" applyFont="1" applyBorder="1" applyAlignment="1">
      <alignment horizontal="left" wrapText="1"/>
    </xf>
    <xf numFmtId="3" fontId="13" fillId="0" borderId="1" xfId="0" applyNumberFormat="1" applyFont="1" applyBorder="1" applyAlignment="1">
      <alignment horizontal="right"/>
    </xf>
    <xf numFmtId="9" fontId="13" fillId="0" borderId="1" xfId="0" applyNumberFormat="1" applyFont="1" applyBorder="1" applyAlignment="1">
      <alignment horizontal="right"/>
    </xf>
    <xf numFmtId="9" fontId="13" fillId="0" borderId="1" xfId="2" applyFont="1" applyFill="1" applyBorder="1" applyAlignment="1">
      <alignment horizontal="right"/>
    </xf>
    <xf numFmtId="3" fontId="13" fillId="3" borderId="1" xfId="0" applyNumberFormat="1" applyFont="1" applyFill="1" applyBorder="1" applyAlignment="1">
      <alignment horizontal="right"/>
    </xf>
    <xf numFmtId="9" fontId="13" fillId="3" borderId="1" xfId="0" applyNumberFormat="1" applyFont="1" applyFill="1" applyBorder="1" applyAlignment="1">
      <alignment horizontal="right"/>
    </xf>
    <xf numFmtId="3" fontId="12" fillId="0" borderId="1" xfId="0" applyNumberFormat="1" applyFont="1" applyBorder="1" applyAlignment="1">
      <alignment horizontal="right"/>
    </xf>
    <xf numFmtId="9" fontId="12" fillId="0" borderId="1" xfId="0" applyNumberFormat="1" applyFont="1" applyBorder="1" applyAlignment="1">
      <alignment horizontal="right"/>
    </xf>
    <xf numFmtId="0" fontId="12" fillId="0" borderId="22" xfId="0" applyFont="1" applyBorder="1" applyAlignment="1">
      <alignment horizontal="right"/>
    </xf>
    <xf numFmtId="9" fontId="12" fillId="0" borderId="22" xfId="0" applyNumberFormat="1" applyFont="1" applyBorder="1" applyAlignment="1">
      <alignment horizontal="right"/>
    </xf>
    <xf numFmtId="0" fontId="3" fillId="0" borderId="22" xfId="0" applyFont="1" applyBorder="1"/>
    <xf numFmtId="0" fontId="3" fillId="0" borderId="12" xfId="0" applyFont="1" applyBorder="1" applyAlignment="1">
      <alignment horizontal="center" vertical="center" wrapText="1"/>
    </xf>
    <xf numFmtId="0" fontId="4" fillId="3" borderId="0" xfId="0" applyFont="1" applyFill="1"/>
    <xf numFmtId="0" fontId="11" fillId="3" borderId="0" xfId="0" applyFont="1" applyFill="1"/>
    <xf numFmtId="0" fontId="15" fillId="3" borderId="0" xfId="0" applyFont="1" applyFill="1"/>
    <xf numFmtId="0" fontId="5" fillId="3" borderId="0" xfId="0" applyFont="1" applyFill="1"/>
    <xf numFmtId="164" fontId="0" fillId="3" borderId="0" xfId="0" applyNumberFormat="1" applyFill="1"/>
    <xf numFmtId="0" fontId="0" fillId="3" borderId="0" xfId="0" applyFill="1" applyAlignment="1">
      <alignment vertical="center"/>
    </xf>
    <xf numFmtId="0" fontId="7" fillId="3" borderId="0" xfId="0" applyFont="1" applyFill="1"/>
    <xf numFmtId="164" fontId="16" fillId="3" borderId="0" xfId="1" applyFont="1" applyFill="1"/>
    <xf numFmtId="0" fontId="16" fillId="3" borderId="0" xfId="0" applyFont="1" applyFill="1"/>
    <xf numFmtId="0" fontId="3" fillId="3" borderId="0" xfId="0" applyFont="1" applyFill="1" applyAlignment="1">
      <alignment wrapText="1"/>
    </xf>
    <xf numFmtId="164" fontId="3" fillId="3" borderId="0" xfId="1" applyFont="1" applyFill="1"/>
    <xf numFmtId="0" fontId="3" fillId="3" borderId="0" xfId="0" applyFont="1" applyFill="1"/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/>
    <xf numFmtId="0" fontId="3" fillId="0" borderId="36" xfId="0" applyFont="1" applyBorder="1"/>
    <xf numFmtId="0" fontId="3" fillId="3" borderId="0" xfId="0" applyFont="1" applyFill="1" applyAlignment="1">
      <alignment horizontal="center" vertical="center" wrapText="1"/>
    </xf>
    <xf numFmtId="4" fontId="3" fillId="3" borderId="0" xfId="0" applyNumberFormat="1" applyFont="1" applyFill="1"/>
    <xf numFmtId="0" fontId="6" fillId="3" borderId="0" xfId="0" applyFont="1" applyFill="1"/>
    <xf numFmtId="0" fontId="2" fillId="3" borderId="0" xfId="0" applyFont="1" applyFill="1" applyAlignment="1">
      <alignment wrapText="1"/>
    </xf>
    <xf numFmtId="3" fontId="3" fillId="3" borderId="19" xfId="0" applyNumberFormat="1" applyFont="1" applyFill="1" applyBorder="1"/>
    <xf numFmtId="0" fontId="0" fillId="3" borderId="23" xfId="0" applyFill="1" applyBorder="1"/>
    <xf numFmtId="0" fontId="0" fillId="3" borderId="0" xfId="0" applyFill="1" applyAlignment="1">
      <alignment horizontal="left"/>
    </xf>
    <xf numFmtId="0" fontId="3" fillId="4" borderId="1" xfId="0" applyFont="1" applyFill="1" applyBorder="1" applyAlignment="1">
      <alignment horizontal="center" vertical="top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22" fillId="0" borderId="1" xfId="0" applyFont="1" applyBorder="1"/>
    <xf numFmtId="0" fontId="23" fillId="0" borderId="2" xfId="0" applyFont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7" fontId="25" fillId="6" borderId="26" xfId="1" applyNumberFormat="1" applyFont="1" applyFill="1" applyBorder="1" applyAlignment="1">
      <alignment horizontal="right"/>
    </xf>
    <xf numFmtId="167" fontId="25" fillId="6" borderId="35" xfId="1" applyNumberFormat="1" applyFont="1" applyFill="1" applyBorder="1" applyAlignment="1">
      <alignment horizontal="right"/>
    </xf>
    <xf numFmtId="166" fontId="24" fillId="8" borderId="35" xfId="0" applyNumberFormat="1" applyFont="1" applyFill="1" applyBorder="1" applyAlignment="1">
      <alignment horizontal="right"/>
    </xf>
    <xf numFmtId="0" fontId="24" fillId="0" borderId="0" xfId="0" applyFont="1"/>
    <xf numFmtId="0" fontId="22" fillId="3" borderId="0" xfId="0" applyFont="1" applyFill="1" applyAlignment="1">
      <alignment horizontal="left"/>
    </xf>
    <xf numFmtId="0" fontId="22" fillId="3" borderId="0" xfId="0" applyFont="1" applyFill="1"/>
    <xf numFmtId="0" fontId="13" fillId="3" borderId="0" xfId="0" applyFont="1" applyFill="1" applyAlignment="1">
      <alignment horizontal="left"/>
    </xf>
    <xf numFmtId="0" fontId="9" fillId="3" borderId="0" xfId="0" applyFont="1" applyFill="1"/>
    <xf numFmtId="0" fontId="16" fillId="3" borderId="0" xfId="0" applyFont="1" applyFill="1" applyAlignment="1">
      <alignment horizontal="left"/>
    </xf>
    <xf numFmtId="0" fontId="17" fillId="3" borderId="0" xfId="0" applyFont="1" applyFill="1"/>
    <xf numFmtId="0" fontId="3" fillId="3" borderId="0" xfId="0" applyFont="1" applyFill="1" applyAlignment="1">
      <alignment horizontal="left"/>
    </xf>
    <xf numFmtId="0" fontId="10" fillId="3" borderId="0" xfId="0" applyFont="1" applyFill="1"/>
    <xf numFmtId="0" fontId="7" fillId="3" borderId="0" xfId="0" applyFont="1" applyFill="1" applyAlignment="1">
      <alignment horizontal="left"/>
    </xf>
    <xf numFmtId="0" fontId="21" fillId="3" borderId="0" xfId="0" applyFont="1" applyFill="1"/>
    <xf numFmtId="0" fontId="21" fillId="3" borderId="0" xfId="0" applyFont="1" applyFill="1" applyAlignment="1">
      <alignment vertical="center"/>
    </xf>
    <xf numFmtId="0" fontId="21" fillId="3" borderId="0" xfId="0" applyFont="1" applyFill="1" applyAlignment="1">
      <alignment horizontal="right"/>
    </xf>
    <xf numFmtId="0" fontId="21" fillId="3" borderId="0" xfId="0" applyFont="1" applyFill="1" applyAlignment="1">
      <alignment horizontal="left"/>
    </xf>
    <xf numFmtId="0" fontId="18" fillId="3" borderId="0" xfId="0" applyFont="1" applyFill="1"/>
    <xf numFmtId="0" fontId="10" fillId="3" borderId="0" xfId="0" applyFont="1" applyFill="1" applyAlignment="1">
      <alignment vertical="top"/>
    </xf>
    <xf numFmtId="0" fontId="10" fillId="3" borderId="0" xfId="0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top" wrapText="1"/>
    </xf>
    <xf numFmtId="0" fontId="3" fillId="4" borderId="13" xfId="0" applyFont="1" applyFill="1" applyBorder="1" applyAlignment="1">
      <alignment horizontal="center" vertical="top" wrapText="1"/>
    </xf>
    <xf numFmtId="0" fontId="3" fillId="4" borderId="37" xfId="0" applyFont="1" applyFill="1" applyBorder="1" applyAlignment="1">
      <alignment horizontal="center" vertical="center" wrapText="1"/>
    </xf>
    <xf numFmtId="0" fontId="22" fillId="0" borderId="9" xfId="0" applyFont="1" applyBorder="1" applyAlignment="1">
      <alignment horizontal="left"/>
    </xf>
    <xf numFmtId="4" fontId="8" fillId="6" borderId="27" xfId="0" applyNumberFormat="1" applyFont="1" applyFill="1" applyBorder="1" applyAlignment="1">
      <alignment horizontal="right"/>
    </xf>
    <xf numFmtId="4" fontId="8" fillId="6" borderId="28" xfId="0" applyNumberFormat="1" applyFont="1" applyFill="1" applyBorder="1" applyAlignment="1">
      <alignment horizontal="right"/>
    </xf>
    <xf numFmtId="4" fontId="8" fillId="6" borderId="29" xfId="0" applyNumberFormat="1" applyFont="1" applyFill="1" applyBorder="1" applyAlignment="1">
      <alignment horizontal="right"/>
    </xf>
    <xf numFmtId="4" fontId="8" fillId="0" borderId="15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6" borderId="35" xfId="0" applyNumberFormat="1" applyFont="1" applyFill="1" applyBorder="1" applyAlignment="1">
      <alignment horizontal="right"/>
    </xf>
    <xf numFmtId="0" fontId="2" fillId="3" borderId="8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vertical="center" wrapText="1"/>
    </xf>
    <xf numFmtId="167" fontId="2" fillId="7" borderId="1" xfId="1" applyNumberFormat="1" applyFont="1" applyFill="1" applyBorder="1"/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right"/>
    </xf>
    <xf numFmtId="9" fontId="13" fillId="0" borderId="12" xfId="0" applyNumberFormat="1" applyFont="1" applyBorder="1" applyAlignment="1">
      <alignment horizontal="right"/>
    </xf>
    <xf numFmtId="9" fontId="13" fillId="0" borderId="13" xfId="0" applyNumberFormat="1" applyFont="1" applyBorder="1" applyAlignment="1">
      <alignment horizontal="left" wrapText="1"/>
    </xf>
    <xf numFmtId="0" fontId="13" fillId="3" borderId="9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 wrapText="1"/>
    </xf>
    <xf numFmtId="4" fontId="13" fillId="3" borderId="1" xfId="0" applyNumberFormat="1" applyFont="1" applyFill="1" applyBorder="1" applyAlignment="1">
      <alignment horizontal="right"/>
    </xf>
    <xf numFmtId="0" fontId="13" fillId="3" borderId="1" xfId="0" applyFont="1" applyFill="1" applyBorder="1" applyAlignment="1">
      <alignment horizontal="right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right"/>
    </xf>
    <xf numFmtId="4" fontId="13" fillId="0" borderId="1" xfId="0" applyNumberFormat="1" applyFont="1" applyBorder="1" applyAlignment="1">
      <alignment horizontal="right"/>
    </xf>
    <xf numFmtId="0" fontId="13" fillId="0" borderId="9" xfId="0" applyFont="1" applyBorder="1" applyAlignment="1">
      <alignment horizontal="left"/>
    </xf>
    <xf numFmtId="0" fontId="13" fillId="0" borderId="1" xfId="0" applyFont="1" applyBorder="1" applyAlignment="1">
      <alignment horizontal="left" wrapText="1"/>
    </xf>
    <xf numFmtId="0" fontId="26" fillId="3" borderId="0" xfId="0" applyFont="1" applyFill="1" applyAlignment="1">
      <alignment wrapText="1"/>
    </xf>
    <xf numFmtId="0" fontId="14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wrapText="1"/>
    </xf>
    <xf numFmtId="0" fontId="13" fillId="3" borderId="25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 wrapText="1"/>
    </xf>
    <xf numFmtId="4" fontId="13" fillId="3" borderId="14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right"/>
    </xf>
    <xf numFmtId="0" fontId="14" fillId="3" borderId="1" xfId="0" applyFont="1" applyFill="1" applyBorder="1"/>
    <xf numFmtId="0" fontId="27" fillId="3" borderId="1" xfId="0" applyFont="1" applyFill="1" applyBorder="1" applyAlignment="1">
      <alignment wrapText="1"/>
    </xf>
    <xf numFmtId="4" fontId="27" fillId="3" borderId="1" xfId="0" applyNumberFormat="1" applyFont="1" applyFill="1" applyBorder="1"/>
    <xf numFmtId="0" fontId="27" fillId="3" borderId="1" xfId="0" applyFont="1" applyFill="1" applyBorder="1"/>
    <xf numFmtId="0" fontId="27" fillId="3" borderId="1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left"/>
    </xf>
    <xf numFmtId="0" fontId="13" fillId="0" borderId="2" xfId="0" applyFont="1" applyBorder="1" applyAlignment="1">
      <alignment horizontal="left" wrapText="1"/>
    </xf>
    <xf numFmtId="0" fontId="13" fillId="3" borderId="2" xfId="0" applyFont="1" applyFill="1" applyBorder="1" applyAlignment="1">
      <alignment horizontal="left" wrapText="1"/>
    </xf>
    <xf numFmtId="0" fontId="13" fillId="3" borderId="24" xfId="0" applyFont="1" applyFill="1" applyBorder="1" applyAlignment="1">
      <alignment horizontal="left" wrapText="1"/>
    </xf>
    <xf numFmtId="0" fontId="13" fillId="3" borderId="2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 vertical="top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top" wrapText="1"/>
    </xf>
    <xf numFmtId="4" fontId="29" fillId="0" borderId="16" xfId="19" applyNumberFormat="1" applyFont="1" applyBorder="1" applyAlignment="1" applyProtection="1">
      <alignment horizontal="right"/>
      <protection locked="0"/>
    </xf>
    <xf numFmtId="4" fontId="13" fillId="0" borderId="1" xfId="0" applyNumberFormat="1" applyFont="1" applyBorder="1"/>
    <xf numFmtId="0" fontId="13" fillId="0" borderId="1" xfId="0" applyFont="1" applyBorder="1"/>
    <xf numFmtId="0" fontId="13" fillId="3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4" fontId="13" fillId="3" borderId="1" xfId="0" applyNumberFormat="1" applyFont="1" applyFill="1" applyBorder="1" applyAlignment="1">
      <alignment wrapText="1"/>
    </xf>
    <xf numFmtId="0" fontId="13" fillId="3" borderId="1" xfId="0" applyFont="1" applyFill="1" applyBorder="1"/>
    <xf numFmtId="4" fontId="13" fillId="3" borderId="1" xfId="0" applyNumberFormat="1" applyFont="1" applyFill="1" applyBorder="1"/>
    <xf numFmtId="0" fontId="3" fillId="10" borderId="11" xfId="0" applyFont="1" applyFill="1" applyBorder="1" applyAlignment="1">
      <alignment horizontal="center" vertical="top" wrapText="1"/>
    </xf>
    <xf numFmtId="0" fontId="3" fillId="10" borderId="12" xfId="0" applyFont="1" applyFill="1" applyBorder="1" applyAlignment="1">
      <alignment horizontal="center" vertical="top" wrapText="1"/>
    </xf>
    <xf numFmtId="0" fontId="3" fillId="10" borderId="13" xfId="0" applyFont="1" applyFill="1" applyBorder="1" applyAlignment="1">
      <alignment horizontal="center" vertical="top" wrapText="1"/>
    </xf>
    <xf numFmtId="0" fontId="3" fillId="3" borderId="10" xfId="0" applyFont="1" applyFill="1" applyBorder="1"/>
    <xf numFmtId="4" fontId="3" fillId="3" borderId="1" xfId="1" quotePrefix="1" applyNumberFormat="1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wrapText="1"/>
    </xf>
    <xf numFmtId="0" fontId="3" fillId="3" borderId="1" xfId="1" applyNumberFormat="1" applyFont="1" applyFill="1" applyBorder="1"/>
    <xf numFmtId="0" fontId="3" fillId="3" borderId="1" xfId="0" applyFont="1" applyFill="1" applyBorder="1"/>
    <xf numFmtId="4" fontId="3" fillId="5" borderId="1" xfId="1" applyNumberFormat="1" applyFont="1" applyFill="1" applyBorder="1" applyAlignment="1">
      <alignment horizontal="right" wrapText="1"/>
    </xf>
    <xf numFmtId="14" fontId="3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10" xfId="0" applyFont="1" applyFill="1" applyBorder="1" applyAlignment="1">
      <alignment wrapText="1"/>
    </xf>
    <xf numFmtId="0" fontId="3" fillId="3" borderId="21" xfId="0" applyFont="1" applyFill="1" applyBorder="1" applyAlignment="1">
      <alignment wrapText="1"/>
    </xf>
    <xf numFmtId="0" fontId="3" fillId="3" borderId="22" xfId="1" applyNumberFormat="1" applyFont="1" applyFill="1" applyBorder="1"/>
    <xf numFmtId="0" fontId="3" fillId="3" borderId="22" xfId="0" applyFont="1" applyFill="1" applyBorder="1"/>
    <xf numFmtId="0" fontId="3" fillId="3" borderId="22" xfId="0" applyFont="1" applyFill="1" applyBorder="1" applyAlignment="1">
      <alignment wrapText="1"/>
    </xf>
    <xf numFmtId="14" fontId="3" fillId="3" borderId="22" xfId="0" applyNumberFormat="1" applyFont="1" applyFill="1" applyBorder="1" applyAlignment="1">
      <alignment horizontal="right"/>
    </xf>
    <xf numFmtId="0" fontId="3" fillId="3" borderId="22" xfId="0" applyFont="1" applyFill="1" applyBorder="1" applyAlignment="1">
      <alignment horizontal="right"/>
    </xf>
    <xf numFmtId="0" fontId="3" fillId="3" borderId="23" xfId="0" applyFont="1" applyFill="1" applyBorder="1"/>
    <xf numFmtId="4" fontId="3" fillId="3" borderId="12" xfId="0" applyNumberFormat="1" applyFont="1" applyFill="1" applyBorder="1"/>
    <xf numFmtId="4" fontId="3" fillId="3" borderId="12" xfId="0" applyNumberFormat="1" applyFont="1" applyFill="1" applyBorder="1" applyAlignment="1">
      <alignment wrapText="1"/>
    </xf>
    <xf numFmtId="0" fontId="3" fillId="0" borderId="1" xfId="1" applyNumberFormat="1" applyFont="1" applyFill="1" applyBorder="1"/>
    <xf numFmtId="4" fontId="3" fillId="3" borderId="1" xfId="0" applyNumberFormat="1" applyFont="1" applyFill="1" applyBorder="1" applyAlignment="1">
      <alignment vertical="center"/>
    </xf>
    <xf numFmtId="4" fontId="3" fillId="3" borderId="22" xfId="0" applyNumberFormat="1" applyFont="1" applyFill="1" applyBorder="1" applyAlignment="1">
      <alignment vertical="center"/>
    </xf>
    <xf numFmtId="0" fontId="8" fillId="3" borderId="33" xfId="0" applyFont="1" applyFill="1" applyBorder="1" applyAlignment="1">
      <alignment horizontal="center" vertical="center"/>
    </xf>
    <xf numFmtId="4" fontId="8" fillId="3" borderId="27" xfId="0" applyNumberFormat="1" applyFont="1" applyFill="1" applyBorder="1" applyAlignment="1">
      <alignment horizontal="right" vertical="center"/>
    </xf>
    <xf numFmtId="4" fontId="8" fillId="3" borderId="29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22" xfId="1" applyNumberFormat="1" applyFont="1" applyFill="1" applyBorder="1"/>
    <xf numFmtId="0" fontId="2" fillId="2" borderId="6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4" fillId="8" borderId="30" xfId="0" applyFont="1" applyFill="1" applyBorder="1" applyAlignment="1">
      <alignment horizontal="center"/>
    </xf>
    <xf numFmtId="0" fontId="24" fillId="8" borderId="31" xfId="0" applyFont="1" applyFill="1" applyBorder="1" applyAlignment="1">
      <alignment horizontal="center"/>
    </xf>
    <xf numFmtId="0" fontId="24" fillId="8" borderId="3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0" fontId="24" fillId="6" borderId="33" xfId="0" applyFont="1" applyFill="1" applyBorder="1" applyAlignment="1">
      <alignment horizontal="center" vertical="center"/>
    </xf>
    <xf numFmtId="0" fontId="24" fillId="6" borderId="34" xfId="0" applyFont="1" applyFill="1" applyBorder="1" applyAlignment="1">
      <alignment horizontal="center" vertical="center"/>
    </xf>
    <xf numFmtId="0" fontId="24" fillId="7" borderId="30" xfId="0" applyFont="1" applyFill="1" applyBorder="1" applyAlignment="1">
      <alignment horizontal="center" vertical="center"/>
    </xf>
    <xf numFmtId="0" fontId="24" fillId="7" borderId="31" xfId="0" applyFont="1" applyFill="1" applyBorder="1" applyAlignment="1">
      <alignment horizontal="center" vertical="center"/>
    </xf>
    <xf numFmtId="0" fontId="24" fillId="7" borderId="3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top" wrapText="1"/>
    </xf>
    <xf numFmtId="167" fontId="25" fillId="6" borderId="30" xfId="1" applyNumberFormat="1" applyFont="1" applyFill="1" applyBorder="1" applyAlignment="1">
      <alignment horizontal="right"/>
    </xf>
    <xf numFmtId="167" fontId="25" fillId="6" borderId="32" xfId="1" applyNumberFormat="1" applyFont="1" applyFill="1" applyBorder="1" applyAlignment="1">
      <alignment horizontal="right"/>
    </xf>
    <xf numFmtId="167" fontId="25" fillId="7" borderId="30" xfId="1" applyNumberFormat="1" applyFont="1" applyFill="1" applyBorder="1" applyAlignment="1">
      <alignment horizontal="right"/>
    </xf>
    <xf numFmtId="167" fontId="25" fillId="7" borderId="32" xfId="1" applyNumberFormat="1" applyFont="1" applyFill="1" applyBorder="1" applyAlignment="1">
      <alignment horizontal="right"/>
    </xf>
    <xf numFmtId="0" fontId="4" fillId="3" borderId="0" xfId="0" applyFont="1" applyFill="1" applyAlignment="1">
      <alignment horizontal="left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17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20" fillId="9" borderId="11" xfId="0" applyFont="1" applyFill="1" applyBorder="1" applyAlignment="1">
      <alignment horizontal="center" vertical="center" wrapText="1"/>
    </xf>
    <xf numFmtId="0" fontId="20" fillId="9" borderId="21" xfId="0" applyFont="1" applyFill="1" applyBorder="1" applyAlignment="1">
      <alignment horizontal="center" vertical="center" wrapText="1"/>
    </xf>
    <xf numFmtId="0" fontId="20" fillId="9" borderId="13" xfId="0" applyFont="1" applyFill="1" applyBorder="1" applyAlignment="1">
      <alignment horizontal="center" vertical="center" wrapText="1"/>
    </xf>
    <xf numFmtId="0" fontId="20" fillId="9" borderId="2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</cellXfs>
  <cellStyles count="23">
    <cellStyle name="Dziesiętny" xfId="1" builtinId="3"/>
    <cellStyle name="Dziesiętny 2" xfId="3" xr:uid="{00000000-0005-0000-0000-000001000000}"/>
    <cellStyle name="Dziesiętny 2 2" xfId="5" xr:uid="{1906D41A-82D1-445B-A7A0-E1C5286FCB33}"/>
    <cellStyle name="Dziesiętny 2 2 2" xfId="14" xr:uid="{B140B404-E6D0-43CA-8DFE-CFFF06A78D1E}"/>
    <cellStyle name="Dziesiętny 2 2 3" xfId="10" xr:uid="{7139B30E-76E1-427A-8A2B-EAAA2A443DA9}"/>
    <cellStyle name="Dziesiętny 2 3" xfId="4" xr:uid="{4C58ABB7-6179-4341-AB94-95F4933E80CC}"/>
    <cellStyle name="Dziesiętny 2 3 2" xfId="13" xr:uid="{55063063-1292-4B35-869B-4BCB1A552647}"/>
    <cellStyle name="Dziesiętny 2 4" xfId="8" xr:uid="{8FBFF3B5-A650-4C62-BFC0-87425D37114C}"/>
    <cellStyle name="Dziesiętny 2 5" xfId="7" xr:uid="{FE244618-F529-4DC7-8096-100B5D43901A}"/>
    <cellStyle name="Dziesiętny 3" xfId="6" xr:uid="{00000000-0005-0000-0000-000032000000}"/>
    <cellStyle name="Dziesiętny 3 2" xfId="11" xr:uid="{B3F96DA5-EC0B-4DF5-A785-85E07590F75C}"/>
    <cellStyle name="Dziesiętny 3 2 2" xfId="16" xr:uid="{8E88AD04-5252-450C-9EBD-EA5CEE2CB5A5}"/>
    <cellStyle name="Dziesiętny 3 3" xfId="15" xr:uid="{A8675D1A-72E9-4333-994D-0A92F88DA850}"/>
    <cellStyle name="Dziesiętny 4" xfId="9" xr:uid="{CD01E099-785F-47E3-8F50-B06F07B106DF}"/>
    <cellStyle name="Dziesiętny 4 2" xfId="17" xr:uid="{4B7C235A-D844-45E0-99E5-395EFF9A5CC6}"/>
    <cellStyle name="Dziesiętny 5" xfId="12" xr:uid="{1F106FCF-9DB0-4028-BDA3-CCE618579C31}"/>
    <cellStyle name="Dziesiętny 5 2" xfId="18" xr:uid="{89530BDF-E029-4429-8795-35D91911943B}"/>
    <cellStyle name="Dziesiętny 6" xfId="20" xr:uid="{00000000-0005-0000-0000-00003F000000}"/>
    <cellStyle name="Normalny" xfId="0" builtinId="0"/>
    <cellStyle name="Normalny 2" xfId="19" xr:uid="{00000000-0005-0000-0000-000040000000}"/>
    <cellStyle name="Normalny 3" xfId="22" xr:uid="{00000000-0005-0000-0000-000044000000}"/>
    <cellStyle name="Procentowy" xfId="2" builtinId="5"/>
    <cellStyle name="Procentowy 2" xfId="21" xr:uid="{00000000-0005-0000-0000-00004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FFE1DE-B3B9-4478-9689-1702B5C2AD1C}" name="Tabela1" displayName="Tabela1" ref="A2:A6" totalsRowShown="0">
  <autoFilter ref="A2:A6" xr:uid="{3EFFE1DE-B3B9-4478-9689-1702B5C2AD1C}"/>
  <tableColumns count="1">
    <tableColumn id="1" xr3:uid="{7B716C25-6B8C-4D8B-B473-2C58B0E58EE9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D67"/>
  <sheetViews>
    <sheetView zoomScaleNormal="100" zoomScaleSheetLayoutView="90" workbookViewId="0">
      <selection activeCell="O15" sqref="O15"/>
    </sheetView>
  </sheetViews>
  <sheetFormatPr defaultRowHeight="14.5" x14ac:dyDescent="0.35"/>
  <cols>
    <col min="1" max="1" width="13.453125" customWidth="1"/>
    <col min="2" max="2" width="30.81640625" customWidth="1"/>
    <col min="3" max="3" width="16.81640625" customWidth="1"/>
    <col min="4" max="4" width="15.54296875" customWidth="1"/>
    <col min="5" max="5" width="9.453125" customWidth="1"/>
    <col min="6" max="6" width="8.7265625" customWidth="1"/>
    <col min="7" max="7" width="19.7265625" customWidth="1"/>
    <col min="8" max="8" width="18.54296875" customWidth="1"/>
    <col min="9" max="9" width="17.1796875" bestFit="1" customWidth="1"/>
    <col min="10" max="10" width="18.54296875" customWidth="1"/>
    <col min="11" max="11" width="17.26953125" customWidth="1"/>
    <col min="12" max="12" width="16.453125" customWidth="1"/>
    <col min="13" max="13" width="13.453125" customWidth="1"/>
    <col min="14" max="14" width="22.81640625" bestFit="1" customWidth="1"/>
    <col min="15" max="15" width="17.26953125" customWidth="1"/>
    <col min="16" max="17" width="24.81640625" customWidth="1"/>
    <col min="18" max="18" width="39.453125" customWidth="1"/>
    <col min="19" max="30" width="9.1796875" style="50"/>
  </cols>
  <sheetData>
    <row r="1" spans="1:30" s="79" customFormat="1" ht="24.75" customHeight="1" x14ac:dyDescent="0.3">
      <c r="A1" s="77" t="s">
        <v>109</v>
      </c>
      <c r="B1" s="77"/>
    </row>
    <row r="2" spans="1:30" s="50" customFormat="1" x14ac:dyDescent="0.35">
      <c r="A2" s="77"/>
      <c r="C2" s="80"/>
      <c r="D2" s="80"/>
      <c r="E2" s="80"/>
      <c r="F2" s="80"/>
      <c r="G2" s="80"/>
    </row>
    <row r="3" spans="1:30" s="79" customFormat="1" ht="12" x14ac:dyDescent="0.3">
      <c r="A3" s="235" t="s">
        <v>71</v>
      </c>
      <c r="B3" s="235"/>
      <c r="C3" s="235"/>
      <c r="D3" s="235"/>
      <c r="E3" s="235"/>
      <c r="F3" s="235"/>
      <c r="G3" s="235"/>
      <c r="H3" s="235"/>
    </row>
    <row r="4" spans="1:30" s="50" customFormat="1" ht="15" thickBot="1" x14ac:dyDescent="0.4">
      <c r="P4" s="179">
        <v>61872892</v>
      </c>
    </row>
    <row r="5" spans="1:30" ht="15" customHeight="1" x14ac:dyDescent="0.35">
      <c r="A5" s="236" t="s">
        <v>13</v>
      </c>
      <c r="B5" s="218" t="s">
        <v>12</v>
      </c>
      <c r="C5" s="218" t="s">
        <v>54</v>
      </c>
      <c r="D5" s="218" t="s">
        <v>55</v>
      </c>
      <c r="E5" s="218" t="s">
        <v>11</v>
      </c>
      <c r="F5" s="218" t="s">
        <v>10</v>
      </c>
      <c r="G5" s="216" t="s">
        <v>64</v>
      </c>
      <c r="H5" s="217"/>
      <c r="I5" s="216" t="s">
        <v>65</v>
      </c>
      <c r="J5" s="230"/>
      <c r="K5" s="230"/>
      <c r="L5" s="217"/>
      <c r="M5" s="218" t="s">
        <v>66</v>
      </c>
      <c r="N5" s="218" t="s">
        <v>67</v>
      </c>
      <c r="O5" s="218" t="s">
        <v>68</v>
      </c>
      <c r="P5" s="218" t="s">
        <v>69</v>
      </c>
      <c r="Q5" s="218" t="s">
        <v>70</v>
      </c>
      <c r="R5" s="223" t="s">
        <v>63</v>
      </c>
    </row>
    <row r="6" spans="1:30" ht="76" x14ac:dyDescent="0.35">
      <c r="A6" s="237"/>
      <c r="B6" s="219"/>
      <c r="C6" s="219"/>
      <c r="D6" s="219"/>
      <c r="E6" s="219"/>
      <c r="F6" s="219"/>
      <c r="G6" s="1" t="s">
        <v>56</v>
      </c>
      <c r="H6" s="1" t="s">
        <v>57</v>
      </c>
      <c r="I6" s="1" t="s">
        <v>58</v>
      </c>
      <c r="J6" s="1" t="s">
        <v>59</v>
      </c>
      <c r="K6" s="1" t="s">
        <v>251</v>
      </c>
      <c r="L6" s="1" t="s">
        <v>60</v>
      </c>
      <c r="M6" s="219"/>
      <c r="N6" s="219"/>
      <c r="O6" s="219"/>
      <c r="P6" s="219"/>
      <c r="Q6" s="219"/>
      <c r="R6" s="224"/>
    </row>
    <row r="7" spans="1:30" s="9" customFormat="1" ht="16.5" customHeight="1" thickBot="1" x14ac:dyDescent="0.4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 t="s">
        <v>61</v>
      </c>
      <c r="J7" s="12">
        <v>10</v>
      </c>
      <c r="K7" s="12">
        <v>11</v>
      </c>
      <c r="L7" s="12">
        <v>12</v>
      </c>
      <c r="M7" s="12">
        <v>13</v>
      </c>
      <c r="N7" s="12" t="s">
        <v>62</v>
      </c>
      <c r="O7" s="13">
        <v>15</v>
      </c>
      <c r="P7" s="13">
        <v>16</v>
      </c>
      <c r="Q7" s="13">
        <v>17</v>
      </c>
      <c r="R7" s="14">
        <v>18</v>
      </c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</row>
    <row r="8" spans="1:30" ht="93.5" thickBot="1" x14ac:dyDescent="0.4">
      <c r="A8" s="51" t="s">
        <v>110</v>
      </c>
      <c r="B8" s="16" t="s">
        <v>111</v>
      </c>
      <c r="C8" s="52" t="s">
        <v>110</v>
      </c>
      <c r="D8" s="16" t="s">
        <v>112</v>
      </c>
      <c r="E8" s="16">
        <v>107</v>
      </c>
      <c r="F8" s="52" t="s">
        <v>85</v>
      </c>
      <c r="G8" s="206"/>
      <c r="H8" s="206">
        <v>11005687</v>
      </c>
      <c r="I8" s="17">
        <f>J8+K8+L8</f>
        <v>1363330</v>
      </c>
      <c r="J8" s="17">
        <v>888529</v>
      </c>
      <c r="K8" s="17">
        <v>474801</v>
      </c>
      <c r="L8" s="17">
        <v>0</v>
      </c>
      <c r="M8" s="17">
        <v>252675</v>
      </c>
      <c r="N8" s="206">
        <f>G8+H8+I8+M8</f>
        <v>12621692</v>
      </c>
      <c r="O8" s="17">
        <v>48558697.380000003</v>
      </c>
      <c r="P8" s="206">
        <v>58686687.359999999</v>
      </c>
      <c r="Q8" s="207">
        <f>P8</f>
        <v>58686687.359999999</v>
      </c>
      <c r="R8" s="18"/>
    </row>
    <row r="9" spans="1:30" ht="70.5" thickBot="1" x14ac:dyDescent="0.4">
      <c r="A9" s="53" t="s">
        <v>113</v>
      </c>
      <c r="B9" s="19" t="s">
        <v>114</v>
      </c>
      <c r="C9" s="54" t="s">
        <v>113</v>
      </c>
      <c r="D9" s="19" t="s">
        <v>115</v>
      </c>
      <c r="E9" s="19">
        <v>112</v>
      </c>
      <c r="F9" s="54" t="s">
        <v>78</v>
      </c>
      <c r="G9" s="46"/>
      <c r="H9" s="46">
        <v>20200687</v>
      </c>
      <c r="I9" s="20">
        <f>J9+K9+L9</f>
        <v>3364118</v>
      </c>
      <c r="J9" s="20">
        <v>3364118</v>
      </c>
      <c r="K9" s="20">
        <v>0</v>
      </c>
      <c r="L9" s="20">
        <v>0</v>
      </c>
      <c r="M9" s="20">
        <v>589440</v>
      </c>
      <c r="N9" s="206">
        <f t="shared" ref="N9:N12" si="0">G9+H9+I9+M9</f>
        <v>24154245</v>
      </c>
      <c r="O9" s="20">
        <v>104193072.45999999</v>
      </c>
      <c r="P9" s="46">
        <v>124954566.40000001</v>
      </c>
      <c r="Q9" s="47">
        <f>P9</f>
        <v>124954566.40000001</v>
      </c>
      <c r="R9" s="8"/>
    </row>
    <row r="10" spans="1:30" s="50" customFormat="1" ht="36" thickBot="1" x14ac:dyDescent="0.4">
      <c r="A10" s="55" t="s">
        <v>116</v>
      </c>
      <c r="B10" s="57" t="s">
        <v>117</v>
      </c>
      <c r="C10" s="56" t="s">
        <v>116</v>
      </c>
      <c r="D10" s="57" t="s">
        <v>118</v>
      </c>
      <c r="E10" s="58" t="s">
        <v>84</v>
      </c>
      <c r="F10" s="56" t="s">
        <v>81</v>
      </c>
      <c r="G10" s="46">
        <v>61872892</v>
      </c>
      <c r="H10" s="46">
        <v>0</v>
      </c>
      <c r="I10" s="46">
        <f>J10+K10</f>
        <v>10235295</v>
      </c>
      <c r="J10" s="46">
        <v>6038291</v>
      </c>
      <c r="K10" s="46">
        <v>4197004</v>
      </c>
      <c r="L10" s="47">
        <v>0</v>
      </c>
      <c r="M10" s="47">
        <v>0</v>
      </c>
      <c r="N10" s="206">
        <f t="shared" si="0"/>
        <v>72108187</v>
      </c>
      <c r="O10" s="46">
        <v>268360792.24000001</v>
      </c>
      <c r="P10" s="46">
        <v>336289805.16000003</v>
      </c>
      <c r="Q10" s="47">
        <v>340818754.55000001</v>
      </c>
      <c r="R10" s="49"/>
    </row>
    <row r="11" spans="1:30" ht="36" thickBot="1" x14ac:dyDescent="0.4">
      <c r="A11" s="53" t="s">
        <v>119</v>
      </c>
      <c r="B11" s="19" t="s">
        <v>120</v>
      </c>
      <c r="C11" s="54" t="s">
        <v>119</v>
      </c>
      <c r="D11" s="19" t="s">
        <v>121</v>
      </c>
      <c r="E11" s="19" t="s">
        <v>122</v>
      </c>
      <c r="F11" s="54" t="s">
        <v>83</v>
      </c>
      <c r="G11" s="46">
        <v>10000000</v>
      </c>
      <c r="H11" s="46">
        <v>0</v>
      </c>
      <c r="I11" s="46">
        <f>J11+K11</f>
        <v>2459518.37</v>
      </c>
      <c r="J11" s="46">
        <v>905400.37</v>
      </c>
      <c r="K11" s="47">
        <v>1554118</v>
      </c>
      <c r="L11" s="47"/>
      <c r="M11" s="46">
        <v>210588</v>
      </c>
      <c r="N11" s="206">
        <f t="shared" si="0"/>
        <v>12670106.370000001</v>
      </c>
      <c r="O11" s="46">
        <v>43880950.560000002</v>
      </c>
      <c r="P11" s="46">
        <v>50400205.100000001</v>
      </c>
      <c r="Q11" s="46">
        <v>57384070.609999999</v>
      </c>
      <c r="R11" s="49"/>
    </row>
    <row r="12" spans="1:30" ht="82" thickBot="1" x14ac:dyDescent="0.4">
      <c r="A12" s="59" t="s">
        <v>123</v>
      </c>
      <c r="B12" s="60" t="s">
        <v>124</v>
      </c>
      <c r="C12" s="60" t="s">
        <v>123</v>
      </c>
      <c r="D12" s="60" t="s">
        <v>125</v>
      </c>
      <c r="E12" s="21" t="s">
        <v>84</v>
      </c>
      <c r="F12" s="60" t="s">
        <v>86</v>
      </c>
      <c r="G12" s="46">
        <v>18987534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206">
        <f t="shared" si="0"/>
        <v>18987534</v>
      </c>
      <c r="O12" s="45">
        <v>46987000</v>
      </c>
      <c r="P12" s="45">
        <v>46987000</v>
      </c>
      <c r="Q12" s="45">
        <v>64381150.469999999</v>
      </c>
      <c r="R12" s="15"/>
    </row>
    <row r="13" spans="1:30" ht="15" thickBot="1" x14ac:dyDescent="0.4">
      <c r="A13" s="225" t="s">
        <v>249</v>
      </c>
      <c r="B13" s="226"/>
      <c r="C13" s="226"/>
      <c r="D13" s="226"/>
      <c r="E13" s="226"/>
      <c r="F13" s="226"/>
      <c r="G13" s="107">
        <f>SUM(G8:G12)</f>
        <v>90860426</v>
      </c>
      <c r="H13" s="108">
        <f>SUM(H8:H12)</f>
        <v>31206374</v>
      </c>
      <c r="I13" s="50"/>
      <c r="J13" s="50"/>
      <c r="K13" s="50"/>
      <c r="L13" s="50"/>
      <c r="M13" s="50"/>
      <c r="N13" s="50"/>
      <c r="O13" s="50"/>
      <c r="P13" s="50"/>
      <c r="Q13" s="50"/>
      <c r="R13" s="50"/>
    </row>
    <row r="14" spans="1:30" ht="15" thickBot="1" x14ac:dyDescent="0.4">
      <c r="A14" s="225"/>
      <c r="B14" s="226"/>
      <c r="C14" s="226"/>
      <c r="D14" s="226"/>
      <c r="E14" s="226"/>
      <c r="F14" s="226"/>
      <c r="G14" s="231">
        <f>SUM(G13:H13)</f>
        <v>122066800</v>
      </c>
      <c r="H14" s="232"/>
      <c r="I14" s="50"/>
      <c r="J14" s="50"/>
      <c r="K14" s="50"/>
      <c r="L14" s="50"/>
      <c r="M14" s="50"/>
      <c r="N14" s="50"/>
      <c r="O14" s="50"/>
      <c r="P14" s="50"/>
      <c r="Q14" s="50"/>
      <c r="R14" s="50"/>
    </row>
    <row r="15" spans="1:30" ht="15" thickBot="1" x14ac:dyDescent="0.4">
      <c r="A15" s="227" t="s">
        <v>250</v>
      </c>
      <c r="B15" s="228"/>
      <c r="C15" s="228"/>
      <c r="D15" s="228"/>
      <c r="E15" s="228"/>
      <c r="F15" s="229"/>
      <c r="G15" s="233">
        <f>G14*G16</f>
        <v>530746446.39999998</v>
      </c>
      <c r="H15" s="234"/>
      <c r="I15" s="50"/>
      <c r="J15" s="50"/>
      <c r="K15" s="50"/>
      <c r="L15" s="50"/>
      <c r="M15" s="50"/>
      <c r="N15" s="50"/>
      <c r="O15" s="141">
        <f>SUM(O8:O12)</f>
        <v>511980512.64000005</v>
      </c>
      <c r="P15" s="141">
        <f t="shared" ref="P15:Q15" si="1">SUM(P8:P12)</f>
        <v>617318264.01999998</v>
      </c>
      <c r="Q15" s="141">
        <f t="shared" si="1"/>
        <v>646225229.38999999</v>
      </c>
      <c r="R15" s="50"/>
    </row>
    <row r="16" spans="1:30" ht="15" thickBot="1" x14ac:dyDescent="0.4">
      <c r="A16" s="220" t="s">
        <v>254</v>
      </c>
      <c r="B16" s="221"/>
      <c r="C16" s="221"/>
      <c r="D16" s="221"/>
      <c r="E16" s="221"/>
      <c r="F16" s="222"/>
      <c r="G16" s="109">
        <v>4.3479999999999999</v>
      </c>
      <c r="H16" s="110"/>
      <c r="I16" s="81"/>
      <c r="J16" s="50"/>
      <c r="K16" s="50"/>
      <c r="L16" s="50"/>
      <c r="M16" s="50"/>
      <c r="N16" s="50"/>
      <c r="O16" s="50"/>
      <c r="P16" s="50"/>
      <c r="Q16" s="50"/>
      <c r="R16" s="50"/>
    </row>
    <row r="17" spans="1:8" s="50" customFormat="1" x14ac:dyDescent="0.35">
      <c r="A17" s="94"/>
      <c r="B17" s="94"/>
      <c r="C17" s="94"/>
      <c r="D17" s="94"/>
      <c r="E17" s="94"/>
      <c r="F17" s="94"/>
      <c r="G17" s="94"/>
      <c r="H17" s="94"/>
    </row>
    <row r="18" spans="1:8" s="50" customFormat="1" x14ac:dyDescent="0.35">
      <c r="A18" s="94"/>
      <c r="B18" s="94"/>
      <c r="C18" s="94"/>
      <c r="D18" s="94"/>
      <c r="E18" s="94"/>
      <c r="F18" s="94"/>
      <c r="G18" s="94"/>
      <c r="H18" s="94"/>
    </row>
    <row r="19" spans="1:8" s="50" customFormat="1" x14ac:dyDescent="0.35"/>
    <row r="20" spans="1:8" s="50" customFormat="1" x14ac:dyDescent="0.35"/>
    <row r="21" spans="1:8" s="50" customFormat="1" x14ac:dyDescent="0.35"/>
    <row r="22" spans="1:8" s="50" customFormat="1" x14ac:dyDescent="0.35"/>
    <row r="23" spans="1:8" s="50" customFormat="1" x14ac:dyDescent="0.35"/>
    <row r="24" spans="1:8" s="50" customFormat="1" x14ac:dyDescent="0.35"/>
    <row r="25" spans="1:8" s="50" customFormat="1" x14ac:dyDescent="0.35"/>
    <row r="26" spans="1:8" s="50" customFormat="1" x14ac:dyDescent="0.35"/>
    <row r="27" spans="1:8" s="50" customFormat="1" x14ac:dyDescent="0.35"/>
    <row r="28" spans="1:8" s="50" customFormat="1" x14ac:dyDescent="0.35"/>
    <row r="29" spans="1:8" s="50" customFormat="1" x14ac:dyDescent="0.35"/>
    <row r="30" spans="1:8" s="50" customFormat="1" x14ac:dyDescent="0.35"/>
    <row r="31" spans="1:8" s="50" customFormat="1" x14ac:dyDescent="0.35"/>
    <row r="32" spans="1:8" s="50" customFormat="1" x14ac:dyDescent="0.35"/>
    <row r="33" s="50" customFormat="1" x14ac:dyDescent="0.35"/>
    <row r="34" s="50" customFormat="1" x14ac:dyDescent="0.35"/>
    <row r="35" s="50" customFormat="1" x14ac:dyDescent="0.35"/>
    <row r="36" s="50" customFormat="1" x14ac:dyDescent="0.35"/>
    <row r="37" s="50" customFormat="1" x14ac:dyDescent="0.35"/>
    <row r="38" s="50" customFormat="1" x14ac:dyDescent="0.35"/>
    <row r="39" s="50" customFormat="1" x14ac:dyDescent="0.35"/>
    <row r="40" s="50" customFormat="1" x14ac:dyDescent="0.35"/>
    <row r="41" s="50" customFormat="1" x14ac:dyDescent="0.35"/>
    <row r="42" s="50" customFormat="1" x14ac:dyDescent="0.35"/>
    <row r="43" s="50" customFormat="1" x14ac:dyDescent="0.35"/>
    <row r="44" s="50" customFormat="1" x14ac:dyDescent="0.35"/>
    <row r="45" s="50" customFormat="1" x14ac:dyDescent="0.35"/>
    <row r="46" s="50" customFormat="1" x14ac:dyDescent="0.35"/>
    <row r="47" s="50" customFormat="1" x14ac:dyDescent="0.35"/>
    <row r="48" s="50" customFormat="1" x14ac:dyDescent="0.35"/>
    <row r="49" s="50" customFormat="1" x14ac:dyDescent="0.35"/>
    <row r="50" s="50" customFormat="1" x14ac:dyDescent="0.35"/>
    <row r="51" s="50" customFormat="1" x14ac:dyDescent="0.35"/>
    <row r="52" s="50" customFormat="1" x14ac:dyDescent="0.35"/>
    <row r="53" s="50" customFormat="1" x14ac:dyDescent="0.35"/>
    <row r="54" s="50" customFormat="1" x14ac:dyDescent="0.35"/>
    <row r="55" s="50" customFormat="1" x14ac:dyDescent="0.35"/>
    <row r="56" s="50" customFormat="1" x14ac:dyDescent="0.35"/>
    <row r="57" s="50" customFormat="1" x14ac:dyDescent="0.35"/>
    <row r="58" s="50" customFormat="1" x14ac:dyDescent="0.35"/>
    <row r="59" s="50" customFormat="1" x14ac:dyDescent="0.35"/>
    <row r="60" s="50" customFormat="1" x14ac:dyDescent="0.35"/>
    <row r="61" s="50" customFormat="1" x14ac:dyDescent="0.35"/>
    <row r="62" s="50" customFormat="1" x14ac:dyDescent="0.35"/>
    <row r="63" s="50" customFormat="1" x14ac:dyDescent="0.35"/>
    <row r="64" s="50" customFormat="1" x14ac:dyDescent="0.35"/>
    <row r="65" s="50" customFormat="1" x14ac:dyDescent="0.35"/>
    <row r="66" s="50" customFormat="1" x14ac:dyDescent="0.35"/>
    <row r="67" s="50" customFormat="1" x14ac:dyDescent="0.35"/>
  </sheetData>
  <mergeCells count="21">
    <mergeCell ref="A3:H3"/>
    <mergeCell ref="A5:A6"/>
    <mergeCell ref="A16:F16"/>
    <mergeCell ref="M5:M6"/>
    <mergeCell ref="N5:N6"/>
    <mergeCell ref="R5:R6"/>
    <mergeCell ref="Q5:Q6"/>
    <mergeCell ref="P5:P6"/>
    <mergeCell ref="O5:O6"/>
    <mergeCell ref="A13:F13"/>
    <mergeCell ref="A15:F15"/>
    <mergeCell ref="I5:L5"/>
    <mergeCell ref="G14:H14"/>
    <mergeCell ref="A14:F14"/>
    <mergeCell ref="G15:H15"/>
    <mergeCell ref="G5:H5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8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02"/>
  <sheetViews>
    <sheetView topLeftCell="A15" zoomScaleNormal="100" zoomScaleSheetLayoutView="85" workbookViewId="0">
      <selection activeCell="P16" sqref="P16"/>
    </sheetView>
  </sheetViews>
  <sheetFormatPr defaultColWidth="9.1796875" defaultRowHeight="11.5" x14ac:dyDescent="0.25"/>
  <cols>
    <col min="1" max="1" width="8.81640625" style="6" customWidth="1"/>
    <col min="2" max="2" width="16.81640625" style="4" customWidth="1"/>
    <col min="3" max="3" width="13" style="4" customWidth="1"/>
    <col min="4" max="4" width="17.1796875" style="5" customWidth="1"/>
    <col min="5" max="5" width="81.7265625" style="5" hidden="1" customWidth="1"/>
    <col min="6" max="6" width="18.7265625" style="5" customWidth="1"/>
    <col min="7" max="7" width="18.26953125" style="5" customWidth="1"/>
    <col min="8" max="8" width="19.54296875" style="5" customWidth="1"/>
    <col min="9" max="9" width="19.26953125" style="5" customWidth="1"/>
    <col min="10" max="10" width="22.54296875" style="5" customWidth="1"/>
    <col min="11" max="11" width="15" style="5" customWidth="1"/>
    <col min="12" max="12" width="24.54296875" style="5" customWidth="1"/>
    <col min="13" max="27" width="9.1796875" style="88"/>
    <col min="28" max="16384" width="9.1796875" style="5"/>
  </cols>
  <sheetData>
    <row r="1" spans="1:28" s="85" customFormat="1" ht="30" customHeight="1" x14ac:dyDescent="0.25">
      <c r="A1" s="83" t="s">
        <v>109</v>
      </c>
      <c r="B1" s="84"/>
      <c r="C1" s="84"/>
    </row>
    <row r="2" spans="1:28" s="88" customFormat="1" x14ac:dyDescent="0.25">
      <c r="A2" s="86"/>
      <c r="B2" s="87"/>
      <c r="C2" s="87"/>
    </row>
    <row r="3" spans="1:28" s="85" customFormat="1" x14ac:dyDescent="0.25">
      <c r="A3" s="83" t="s">
        <v>14</v>
      </c>
      <c r="B3" s="84"/>
      <c r="C3" s="84"/>
    </row>
    <row r="4" spans="1:28" s="88" customFormat="1" ht="12" thickBot="1" x14ac:dyDescent="0.3">
      <c r="A4" s="86"/>
      <c r="B4" s="87"/>
      <c r="C4" s="87"/>
    </row>
    <row r="5" spans="1:28" s="76" customFormat="1" ht="69" x14ac:dyDescent="0.35">
      <c r="A5" s="187" t="s">
        <v>0</v>
      </c>
      <c r="B5" s="188" t="s">
        <v>1</v>
      </c>
      <c r="C5" s="188" t="s">
        <v>2</v>
      </c>
      <c r="D5" s="188" t="s">
        <v>3</v>
      </c>
      <c r="E5" s="188" t="s">
        <v>4</v>
      </c>
      <c r="F5" s="188" t="s">
        <v>5</v>
      </c>
      <c r="G5" s="188" t="s">
        <v>6</v>
      </c>
      <c r="H5" s="188" t="s">
        <v>7</v>
      </c>
      <c r="I5" s="188" t="s">
        <v>8</v>
      </c>
      <c r="J5" s="188" t="s">
        <v>9</v>
      </c>
      <c r="K5" s="188" t="s">
        <v>15</v>
      </c>
      <c r="L5" s="189" t="s">
        <v>16</v>
      </c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89"/>
    </row>
    <row r="6" spans="1:28" s="41" customFormat="1" ht="23" x14ac:dyDescent="0.25">
      <c r="A6" s="22" t="s">
        <v>92</v>
      </c>
      <c r="B6" s="23" t="s">
        <v>126</v>
      </c>
      <c r="C6" s="23" t="s">
        <v>88</v>
      </c>
      <c r="D6" s="24" t="s">
        <v>127</v>
      </c>
      <c r="E6" s="24" t="s">
        <v>128</v>
      </c>
      <c r="F6" s="25">
        <v>13286170.050000001</v>
      </c>
      <c r="G6" s="25">
        <v>2344618.2400000002</v>
      </c>
      <c r="H6" s="26" t="s">
        <v>129</v>
      </c>
      <c r="I6" s="27" t="s">
        <v>130</v>
      </c>
      <c r="J6" s="27" t="s">
        <v>131</v>
      </c>
      <c r="K6" s="27">
        <v>2016</v>
      </c>
      <c r="L6" s="190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90"/>
    </row>
    <row r="7" spans="1:28" s="41" customFormat="1" x14ac:dyDescent="0.25">
      <c r="A7" s="28" t="s">
        <v>87</v>
      </c>
      <c r="B7" s="29" t="s">
        <v>132</v>
      </c>
      <c r="C7" s="30" t="s">
        <v>102</v>
      </c>
      <c r="D7" s="31" t="s">
        <v>89</v>
      </c>
      <c r="E7" s="31" t="s">
        <v>133</v>
      </c>
      <c r="F7" s="25">
        <v>34000000</v>
      </c>
      <c r="G7" s="25">
        <v>6000000</v>
      </c>
      <c r="H7" s="32" t="s">
        <v>134</v>
      </c>
      <c r="I7" s="33" t="s">
        <v>135</v>
      </c>
      <c r="J7" s="34" t="s">
        <v>136</v>
      </c>
      <c r="K7" s="34">
        <v>2016</v>
      </c>
      <c r="L7" s="190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90"/>
    </row>
    <row r="8" spans="1:28" s="41" customFormat="1" ht="23" x14ac:dyDescent="0.25">
      <c r="A8" s="22" t="s">
        <v>92</v>
      </c>
      <c r="B8" s="23" t="s">
        <v>137</v>
      </c>
      <c r="C8" s="35" t="s">
        <v>102</v>
      </c>
      <c r="D8" s="24" t="s">
        <v>93</v>
      </c>
      <c r="E8" s="24" t="s">
        <v>138</v>
      </c>
      <c r="F8" s="25">
        <v>28000000</v>
      </c>
      <c r="G8" s="25">
        <v>7000000</v>
      </c>
      <c r="H8" s="36" t="s">
        <v>139</v>
      </c>
      <c r="I8" s="37" t="s">
        <v>140</v>
      </c>
      <c r="J8" s="27" t="s">
        <v>94</v>
      </c>
      <c r="K8" s="27">
        <v>2017</v>
      </c>
      <c r="L8" s="190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90"/>
    </row>
    <row r="9" spans="1:28" s="41" customFormat="1" ht="23" x14ac:dyDescent="0.25">
      <c r="A9" s="28" t="s">
        <v>92</v>
      </c>
      <c r="B9" s="29" t="s">
        <v>141</v>
      </c>
      <c r="C9" s="30" t="s">
        <v>102</v>
      </c>
      <c r="D9" s="31" t="s">
        <v>103</v>
      </c>
      <c r="E9" s="31" t="s">
        <v>142</v>
      </c>
      <c r="F9" s="38">
        <v>16000000</v>
      </c>
      <c r="G9" s="38">
        <v>4000000</v>
      </c>
      <c r="H9" s="39" t="s">
        <v>143</v>
      </c>
      <c r="I9" s="33" t="s">
        <v>144</v>
      </c>
      <c r="J9" s="34" t="s">
        <v>104</v>
      </c>
      <c r="K9" s="34">
        <v>2017</v>
      </c>
      <c r="L9" s="190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90"/>
    </row>
    <row r="10" spans="1:28" s="41" customFormat="1" ht="34.5" x14ac:dyDescent="0.25">
      <c r="A10" s="28" t="s">
        <v>90</v>
      </c>
      <c r="B10" s="29" t="s">
        <v>145</v>
      </c>
      <c r="C10" s="30" t="s">
        <v>88</v>
      </c>
      <c r="D10" s="31" t="s">
        <v>91</v>
      </c>
      <c r="E10" s="31" t="s">
        <v>146</v>
      </c>
      <c r="F10" s="40">
        <v>21182000</v>
      </c>
      <c r="G10" s="40">
        <v>3738000</v>
      </c>
      <c r="H10" s="39" t="s">
        <v>147</v>
      </c>
      <c r="I10" s="33" t="s">
        <v>148</v>
      </c>
      <c r="J10" s="34" t="s">
        <v>104</v>
      </c>
      <c r="K10" s="34">
        <v>2017</v>
      </c>
      <c r="L10" s="190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90"/>
    </row>
    <row r="11" spans="1:28" s="41" customFormat="1" ht="23" x14ac:dyDescent="0.25">
      <c r="A11" s="22" t="s">
        <v>92</v>
      </c>
      <c r="B11" s="23" t="s">
        <v>149</v>
      </c>
      <c r="C11" s="35" t="s">
        <v>102</v>
      </c>
      <c r="D11" s="24" t="s">
        <v>127</v>
      </c>
      <c r="E11" s="24" t="s">
        <v>150</v>
      </c>
      <c r="F11" s="25">
        <v>5120000</v>
      </c>
      <c r="G11" s="25">
        <v>1280000</v>
      </c>
      <c r="H11" s="36" t="s">
        <v>147</v>
      </c>
      <c r="I11" s="37" t="s">
        <v>151</v>
      </c>
      <c r="J11" s="27" t="s">
        <v>152</v>
      </c>
      <c r="K11" s="27">
        <v>2017</v>
      </c>
      <c r="L11" s="190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90"/>
    </row>
    <row r="12" spans="1:28" s="41" customFormat="1" ht="34.5" x14ac:dyDescent="0.25">
      <c r="A12" s="22" t="s">
        <v>92</v>
      </c>
      <c r="B12" s="23" t="s">
        <v>153</v>
      </c>
      <c r="C12" s="35" t="s">
        <v>102</v>
      </c>
      <c r="D12" s="24" t="s">
        <v>258</v>
      </c>
      <c r="E12" s="24" t="s">
        <v>154</v>
      </c>
      <c r="F12" s="25">
        <v>59450877</v>
      </c>
      <c r="G12" s="25">
        <v>8847657</v>
      </c>
      <c r="H12" s="36" t="s">
        <v>147</v>
      </c>
      <c r="I12" s="37" t="s">
        <v>151</v>
      </c>
      <c r="J12" s="27" t="s">
        <v>152</v>
      </c>
      <c r="K12" s="27">
        <v>2017</v>
      </c>
      <c r="L12" s="190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90"/>
    </row>
    <row r="13" spans="1:28" s="41" customFormat="1" ht="23" x14ac:dyDescent="0.25">
      <c r="A13" s="28" t="s">
        <v>92</v>
      </c>
      <c r="B13" s="29" t="s">
        <v>155</v>
      </c>
      <c r="C13" s="30" t="s">
        <v>102</v>
      </c>
      <c r="D13" s="31" t="s">
        <v>93</v>
      </c>
      <c r="E13" s="31" t="s">
        <v>156</v>
      </c>
      <c r="F13" s="38">
        <v>18131644.800000001</v>
      </c>
      <c r="G13" s="38">
        <v>4532911.16</v>
      </c>
      <c r="H13" s="39" t="s">
        <v>147</v>
      </c>
      <c r="I13" s="33" t="s">
        <v>151</v>
      </c>
      <c r="J13" s="34" t="s">
        <v>152</v>
      </c>
      <c r="K13" s="34">
        <v>2017</v>
      </c>
      <c r="L13" s="190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90"/>
    </row>
    <row r="14" spans="1:28" s="41" customFormat="1" ht="23" x14ac:dyDescent="0.25">
      <c r="A14" s="22" t="s">
        <v>92</v>
      </c>
      <c r="B14" s="23" t="s">
        <v>157</v>
      </c>
      <c r="C14" s="35" t="s">
        <v>102</v>
      </c>
      <c r="D14" s="24" t="s">
        <v>158</v>
      </c>
      <c r="E14" s="24" t="s">
        <v>159</v>
      </c>
      <c r="F14" s="25">
        <v>6400000</v>
      </c>
      <c r="G14" s="25">
        <v>1600000</v>
      </c>
      <c r="H14" s="37" t="s">
        <v>160</v>
      </c>
      <c r="I14" s="37" t="s">
        <v>161</v>
      </c>
      <c r="J14" s="27" t="s">
        <v>162</v>
      </c>
      <c r="K14" s="27">
        <v>2017</v>
      </c>
      <c r="L14" s="190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90"/>
    </row>
    <row r="15" spans="1:28" s="41" customFormat="1" ht="23" x14ac:dyDescent="0.25">
      <c r="A15" s="28" t="s">
        <v>92</v>
      </c>
      <c r="B15" s="29" t="s">
        <v>163</v>
      </c>
      <c r="C15" s="30" t="s">
        <v>102</v>
      </c>
      <c r="D15" s="31" t="s">
        <v>103</v>
      </c>
      <c r="E15" s="31" t="s">
        <v>164</v>
      </c>
      <c r="F15" s="25">
        <v>9600000</v>
      </c>
      <c r="G15" s="25">
        <v>2400000</v>
      </c>
      <c r="H15" s="33" t="s">
        <v>160</v>
      </c>
      <c r="I15" s="33" t="s">
        <v>161</v>
      </c>
      <c r="J15" s="34" t="s">
        <v>162</v>
      </c>
      <c r="K15" s="34">
        <v>2017</v>
      </c>
      <c r="L15" s="190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90"/>
    </row>
    <row r="16" spans="1:28" s="41" customFormat="1" ht="34.5" x14ac:dyDescent="0.25">
      <c r="A16" s="28" t="s">
        <v>92</v>
      </c>
      <c r="B16" s="29" t="s">
        <v>165</v>
      </c>
      <c r="C16" s="30" t="s">
        <v>102</v>
      </c>
      <c r="D16" s="31" t="s">
        <v>127</v>
      </c>
      <c r="E16" s="31" t="s">
        <v>166</v>
      </c>
      <c r="F16" s="25">
        <v>11326717.6</v>
      </c>
      <c r="G16" s="25">
        <v>2831679.4</v>
      </c>
      <c r="H16" s="33" t="s">
        <v>167</v>
      </c>
      <c r="I16" s="33" t="s">
        <v>168</v>
      </c>
      <c r="J16" s="34" t="s">
        <v>95</v>
      </c>
      <c r="K16" s="34">
        <v>2018</v>
      </c>
      <c r="L16" s="190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90"/>
    </row>
    <row r="17" spans="1:28" s="41" customFormat="1" ht="23" x14ac:dyDescent="0.25">
      <c r="A17" s="28" t="s">
        <v>98</v>
      </c>
      <c r="B17" s="29" t="s">
        <v>169</v>
      </c>
      <c r="C17" s="30" t="s">
        <v>88</v>
      </c>
      <c r="D17" s="31" t="s">
        <v>170</v>
      </c>
      <c r="E17" s="31" t="s">
        <v>171</v>
      </c>
      <c r="F17" s="38">
        <v>7600000</v>
      </c>
      <c r="G17" s="38">
        <v>1341176</v>
      </c>
      <c r="H17" s="37" t="s">
        <v>99</v>
      </c>
      <c r="I17" s="33" t="s">
        <v>172</v>
      </c>
      <c r="J17" s="34" t="s">
        <v>173</v>
      </c>
      <c r="K17" s="27">
        <v>2018</v>
      </c>
      <c r="L17" s="190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90"/>
    </row>
    <row r="18" spans="1:28" s="41" customFormat="1" x14ac:dyDescent="0.25">
      <c r="A18" s="28" t="s">
        <v>98</v>
      </c>
      <c r="B18" s="29" t="s">
        <v>174</v>
      </c>
      <c r="C18" s="30" t="s">
        <v>88</v>
      </c>
      <c r="D18" s="31" t="s">
        <v>170</v>
      </c>
      <c r="E18" s="31" t="s">
        <v>175</v>
      </c>
      <c r="F18" s="38">
        <v>6783000</v>
      </c>
      <c r="G18" s="38">
        <v>1197000</v>
      </c>
      <c r="H18" s="37" t="s">
        <v>99</v>
      </c>
      <c r="I18" s="33" t="s">
        <v>172</v>
      </c>
      <c r="J18" s="34" t="s">
        <v>173</v>
      </c>
      <c r="K18" s="27">
        <v>2018</v>
      </c>
      <c r="L18" s="190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90"/>
    </row>
    <row r="19" spans="1:28" s="41" customFormat="1" x14ac:dyDescent="0.25">
      <c r="A19" s="28" t="s">
        <v>98</v>
      </c>
      <c r="B19" s="29" t="s">
        <v>176</v>
      </c>
      <c r="C19" s="30" t="s">
        <v>88</v>
      </c>
      <c r="D19" s="31" t="s">
        <v>170</v>
      </c>
      <c r="E19" s="31" t="s">
        <v>177</v>
      </c>
      <c r="F19" s="38">
        <v>7600000</v>
      </c>
      <c r="G19" s="38">
        <v>1341176</v>
      </c>
      <c r="H19" s="33" t="s">
        <v>97</v>
      </c>
      <c r="I19" s="33" t="s">
        <v>172</v>
      </c>
      <c r="J19" s="34" t="s">
        <v>173</v>
      </c>
      <c r="K19" s="34">
        <v>2018</v>
      </c>
      <c r="L19" s="190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90"/>
    </row>
    <row r="20" spans="1:28" s="41" customFormat="1" x14ac:dyDescent="0.25">
      <c r="A20" s="28" t="s">
        <v>98</v>
      </c>
      <c r="B20" s="29" t="s">
        <v>178</v>
      </c>
      <c r="C20" s="30" t="s">
        <v>88</v>
      </c>
      <c r="D20" s="31" t="s">
        <v>170</v>
      </c>
      <c r="E20" s="31" t="s">
        <v>179</v>
      </c>
      <c r="F20" s="38">
        <v>7600000</v>
      </c>
      <c r="G20" s="38">
        <v>1341176</v>
      </c>
      <c r="H20" s="33" t="s">
        <v>97</v>
      </c>
      <c r="I20" s="33" t="s">
        <v>172</v>
      </c>
      <c r="J20" s="34" t="s">
        <v>173</v>
      </c>
      <c r="K20" s="34">
        <v>2018</v>
      </c>
      <c r="L20" s="190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90"/>
    </row>
    <row r="21" spans="1:28" s="41" customFormat="1" x14ac:dyDescent="0.25">
      <c r="A21" s="28" t="s">
        <v>90</v>
      </c>
      <c r="B21" s="29" t="s">
        <v>180</v>
      </c>
      <c r="C21" s="30" t="s">
        <v>88</v>
      </c>
      <c r="D21" s="31" t="s">
        <v>96</v>
      </c>
      <c r="E21" s="31" t="s">
        <v>181</v>
      </c>
      <c r="F21" s="38">
        <v>1050000</v>
      </c>
      <c r="G21" s="38">
        <v>185294</v>
      </c>
      <c r="H21" s="33" t="s">
        <v>97</v>
      </c>
      <c r="I21" s="33" t="s">
        <v>172</v>
      </c>
      <c r="J21" s="34" t="s">
        <v>173</v>
      </c>
      <c r="K21" s="34">
        <v>2018</v>
      </c>
      <c r="L21" s="190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90"/>
    </row>
    <row r="22" spans="1:28" s="41" customFormat="1" x14ac:dyDescent="0.25">
      <c r="A22" s="22" t="s">
        <v>90</v>
      </c>
      <c r="B22" s="23" t="s">
        <v>182</v>
      </c>
      <c r="C22" s="35" t="s">
        <v>88</v>
      </c>
      <c r="D22" s="24" t="s">
        <v>183</v>
      </c>
      <c r="E22" s="24" t="s">
        <v>184</v>
      </c>
      <c r="F22" s="191">
        <v>2408560</v>
      </c>
      <c r="G22" s="191">
        <v>425040</v>
      </c>
      <c r="H22" s="37" t="s">
        <v>240</v>
      </c>
      <c r="I22" s="37" t="s">
        <v>185</v>
      </c>
      <c r="J22" s="27" t="s">
        <v>100</v>
      </c>
      <c r="K22" s="27">
        <v>2019</v>
      </c>
      <c r="L22" s="190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90"/>
    </row>
    <row r="23" spans="1:28" s="41" customFormat="1" x14ac:dyDescent="0.25">
      <c r="A23" s="28" t="s">
        <v>90</v>
      </c>
      <c r="B23" s="29" t="s">
        <v>186</v>
      </c>
      <c r="C23" s="30" t="s">
        <v>88</v>
      </c>
      <c r="D23" s="31" t="s">
        <v>91</v>
      </c>
      <c r="E23" s="31" t="s">
        <v>187</v>
      </c>
      <c r="F23" s="38">
        <v>8010178.3499999996</v>
      </c>
      <c r="G23" s="38">
        <v>1413560.89</v>
      </c>
      <c r="H23" s="33" t="s">
        <v>99</v>
      </c>
      <c r="I23" s="33" t="s">
        <v>188</v>
      </c>
      <c r="J23" s="34" t="s">
        <v>189</v>
      </c>
      <c r="K23" s="34">
        <v>2019</v>
      </c>
      <c r="L23" s="190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90"/>
    </row>
    <row r="24" spans="1:28" s="41" customFormat="1" ht="23" x14ac:dyDescent="0.25">
      <c r="A24" s="28" t="s">
        <v>92</v>
      </c>
      <c r="B24" s="29" t="s">
        <v>190</v>
      </c>
      <c r="C24" s="30" t="s">
        <v>102</v>
      </c>
      <c r="D24" s="31" t="s">
        <v>191</v>
      </c>
      <c r="E24" s="31" t="s">
        <v>192</v>
      </c>
      <c r="F24" s="38">
        <v>82683763.989999995</v>
      </c>
      <c r="G24" s="38">
        <v>15096182.880000001</v>
      </c>
      <c r="H24" s="33" t="s">
        <v>193</v>
      </c>
      <c r="I24" s="33" t="s">
        <v>194</v>
      </c>
      <c r="J24" s="34" t="s">
        <v>104</v>
      </c>
      <c r="K24" s="34">
        <v>2020</v>
      </c>
      <c r="L24" s="190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90"/>
    </row>
    <row r="25" spans="1:28" s="41" customFormat="1" x14ac:dyDescent="0.25">
      <c r="A25" s="28" t="s">
        <v>98</v>
      </c>
      <c r="B25" s="29" t="s">
        <v>195</v>
      </c>
      <c r="C25" s="30" t="s">
        <v>88</v>
      </c>
      <c r="D25" s="31" t="s">
        <v>170</v>
      </c>
      <c r="E25" s="31" t="s">
        <v>196</v>
      </c>
      <c r="F25" s="38">
        <v>7557362</v>
      </c>
      <c r="G25" s="38">
        <v>1333652</v>
      </c>
      <c r="H25" s="33" t="s">
        <v>101</v>
      </c>
      <c r="I25" s="33" t="s">
        <v>197</v>
      </c>
      <c r="J25" s="34" t="s">
        <v>104</v>
      </c>
      <c r="K25" s="34">
        <v>2020</v>
      </c>
      <c r="L25" s="190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90"/>
    </row>
    <row r="26" spans="1:28" s="41" customFormat="1" x14ac:dyDescent="0.25">
      <c r="A26" s="28" t="s">
        <v>98</v>
      </c>
      <c r="B26" s="29" t="s">
        <v>198</v>
      </c>
      <c r="C26" s="30" t="s">
        <v>88</v>
      </c>
      <c r="D26" s="31" t="s">
        <v>170</v>
      </c>
      <c r="E26" s="31" t="s">
        <v>199</v>
      </c>
      <c r="F26" s="38">
        <v>5536070</v>
      </c>
      <c r="G26" s="38">
        <v>976953</v>
      </c>
      <c r="H26" s="33" t="s">
        <v>101</v>
      </c>
      <c r="I26" s="33" t="s">
        <v>197</v>
      </c>
      <c r="J26" s="34" t="s">
        <v>104</v>
      </c>
      <c r="K26" s="34">
        <v>2020</v>
      </c>
      <c r="L26" s="190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90"/>
    </row>
    <row r="27" spans="1:28" s="41" customFormat="1" x14ac:dyDescent="0.25">
      <c r="A27" s="28" t="s">
        <v>90</v>
      </c>
      <c r="B27" s="214" t="s">
        <v>200</v>
      </c>
      <c r="C27" s="30" t="s">
        <v>88</v>
      </c>
      <c r="D27" s="31" t="s">
        <v>96</v>
      </c>
      <c r="E27" s="31" t="s">
        <v>201</v>
      </c>
      <c r="F27" s="38">
        <v>2728573.95</v>
      </c>
      <c r="G27" s="38">
        <v>481513.05</v>
      </c>
      <c r="H27" s="33" t="s">
        <v>101</v>
      </c>
      <c r="I27" s="33" t="s">
        <v>197</v>
      </c>
      <c r="J27" s="34" t="s">
        <v>104</v>
      </c>
      <c r="K27" s="34">
        <v>2020</v>
      </c>
      <c r="L27" s="190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90"/>
    </row>
    <row r="28" spans="1:28" s="41" customFormat="1" x14ac:dyDescent="0.25">
      <c r="A28" s="28" t="s">
        <v>90</v>
      </c>
      <c r="B28" s="214" t="s">
        <v>202</v>
      </c>
      <c r="C28" s="30" t="s">
        <v>88</v>
      </c>
      <c r="D28" s="31" t="s">
        <v>183</v>
      </c>
      <c r="E28" s="31" t="s">
        <v>203</v>
      </c>
      <c r="F28" s="38">
        <v>5436557</v>
      </c>
      <c r="G28" s="38">
        <v>959393</v>
      </c>
      <c r="H28" s="33" t="s">
        <v>101</v>
      </c>
      <c r="I28" s="33" t="s">
        <v>197</v>
      </c>
      <c r="J28" s="34" t="s">
        <v>104</v>
      </c>
      <c r="K28" s="34">
        <v>2020</v>
      </c>
      <c r="L28" s="190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90"/>
    </row>
    <row r="29" spans="1:28" s="41" customFormat="1" x14ac:dyDescent="0.25">
      <c r="A29" s="192" t="s">
        <v>90</v>
      </c>
      <c r="B29" s="208" t="s">
        <v>204</v>
      </c>
      <c r="C29" s="193" t="s">
        <v>88</v>
      </c>
      <c r="D29" s="194" t="s">
        <v>205</v>
      </c>
      <c r="E29" s="194" t="s">
        <v>206</v>
      </c>
      <c r="F29" s="38">
        <v>13652534.5</v>
      </c>
      <c r="G29" s="38">
        <v>2409270.79</v>
      </c>
      <c r="H29" s="196" t="s">
        <v>207</v>
      </c>
      <c r="I29" s="197" t="s">
        <v>208</v>
      </c>
      <c r="J29" s="197" t="s">
        <v>104</v>
      </c>
      <c r="K29" s="194">
        <v>2022</v>
      </c>
      <c r="L29" s="19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90"/>
    </row>
    <row r="30" spans="1:28" s="41" customFormat="1" ht="23" x14ac:dyDescent="0.25">
      <c r="A30" s="192" t="s">
        <v>106</v>
      </c>
      <c r="B30" s="208" t="s">
        <v>209</v>
      </c>
      <c r="C30" s="193" t="s">
        <v>102</v>
      </c>
      <c r="D30" s="194" t="s">
        <v>105</v>
      </c>
      <c r="E30" s="48" t="s">
        <v>210</v>
      </c>
      <c r="F30" s="195">
        <v>3382392</v>
      </c>
      <c r="G30" s="20">
        <v>2511386.7200000002</v>
      </c>
      <c r="H30" s="196" t="s">
        <v>207</v>
      </c>
      <c r="I30" s="197" t="s">
        <v>211</v>
      </c>
      <c r="J30" s="197" t="s">
        <v>108</v>
      </c>
      <c r="K30" s="194">
        <v>2022</v>
      </c>
      <c r="L30" s="19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90"/>
    </row>
    <row r="31" spans="1:28" s="41" customFormat="1" ht="23" x14ac:dyDescent="0.25">
      <c r="A31" s="192" t="s">
        <v>106</v>
      </c>
      <c r="B31" s="208" t="s">
        <v>212</v>
      </c>
      <c r="C31" s="193" t="s">
        <v>102</v>
      </c>
      <c r="D31" s="194" t="s">
        <v>105</v>
      </c>
      <c r="E31" s="48" t="s">
        <v>213</v>
      </c>
      <c r="F31" s="209">
        <v>1997000</v>
      </c>
      <c r="G31" s="209">
        <v>0</v>
      </c>
      <c r="H31" s="196" t="s">
        <v>207</v>
      </c>
      <c r="I31" s="197" t="s">
        <v>211</v>
      </c>
      <c r="J31" s="197" t="s">
        <v>108</v>
      </c>
      <c r="K31" s="194">
        <v>2022</v>
      </c>
      <c r="L31" s="190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90"/>
    </row>
    <row r="32" spans="1:28" s="41" customFormat="1" ht="30" customHeight="1" x14ac:dyDescent="0.25">
      <c r="A32" s="192" t="s">
        <v>106</v>
      </c>
      <c r="B32" s="208" t="s">
        <v>214</v>
      </c>
      <c r="C32" s="193" t="s">
        <v>102</v>
      </c>
      <c r="D32" s="194" t="s">
        <v>105</v>
      </c>
      <c r="E32" s="48" t="s">
        <v>215</v>
      </c>
      <c r="F32" s="209">
        <v>4000000</v>
      </c>
      <c r="G32" s="209">
        <v>0</v>
      </c>
      <c r="H32" s="196" t="s">
        <v>107</v>
      </c>
      <c r="I32" s="197" t="s">
        <v>211</v>
      </c>
      <c r="J32" s="197" t="s">
        <v>108</v>
      </c>
      <c r="K32" s="194">
        <v>2022</v>
      </c>
      <c r="L32" s="190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90"/>
    </row>
    <row r="33" spans="1:28" s="41" customFormat="1" ht="23" x14ac:dyDescent="0.25">
      <c r="A33" s="192" t="s">
        <v>106</v>
      </c>
      <c r="B33" s="208" t="s">
        <v>216</v>
      </c>
      <c r="C33" s="193" t="s">
        <v>102</v>
      </c>
      <c r="D33" s="194" t="s">
        <v>105</v>
      </c>
      <c r="E33" s="48" t="s">
        <v>217</v>
      </c>
      <c r="F33" s="38">
        <v>42916923.259999998</v>
      </c>
      <c r="G33" s="209">
        <v>0</v>
      </c>
      <c r="H33" s="196" t="s">
        <v>207</v>
      </c>
      <c r="I33" s="197" t="s">
        <v>211</v>
      </c>
      <c r="J33" s="197" t="s">
        <v>108</v>
      </c>
      <c r="K33" s="194">
        <v>2022</v>
      </c>
      <c r="L33" s="190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90"/>
    </row>
    <row r="34" spans="1:28" s="41" customFormat="1" ht="23" x14ac:dyDescent="0.25">
      <c r="A34" s="192" t="s">
        <v>106</v>
      </c>
      <c r="B34" s="208" t="s">
        <v>218</v>
      </c>
      <c r="C34" s="193" t="s">
        <v>102</v>
      </c>
      <c r="D34" s="194" t="s">
        <v>105</v>
      </c>
      <c r="E34" s="48" t="s">
        <v>219</v>
      </c>
      <c r="F34" s="38">
        <v>3723968</v>
      </c>
      <c r="G34" s="209">
        <v>0</v>
      </c>
      <c r="H34" s="196" t="s">
        <v>207</v>
      </c>
      <c r="I34" s="197" t="s">
        <v>211</v>
      </c>
      <c r="J34" s="197" t="s">
        <v>108</v>
      </c>
      <c r="K34" s="194">
        <v>2022</v>
      </c>
      <c r="L34" s="190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90"/>
    </row>
    <row r="35" spans="1:28" s="41" customFormat="1" x14ac:dyDescent="0.25">
      <c r="A35" s="192" t="s">
        <v>106</v>
      </c>
      <c r="B35" s="208" t="s">
        <v>220</v>
      </c>
      <c r="C35" s="193" t="s">
        <v>102</v>
      </c>
      <c r="D35" s="194" t="s">
        <v>105</v>
      </c>
      <c r="E35" s="48" t="s">
        <v>221</v>
      </c>
      <c r="F35" s="38">
        <v>13582745</v>
      </c>
      <c r="G35" s="209">
        <v>0</v>
      </c>
      <c r="H35" s="196" t="s">
        <v>107</v>
      </c>
      <c r="I35" s="197" t="s">
        <v>222</v>
      </c>
      <c r="J35" s="197" t="s">
        <v>104</v>
      </c>
      <c r="K35" s="194">
        <v>2022</v>
      </c>
      <c r="L35" s="190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90"/>
    </row>
    <row r="36" spans="1:28" s="41" customFormat="1" ht="23" x14ac:dyDescent="0.25">
      <c r="A36" s="192" t="s">
        <v>106</v>
      </c>
      <c r="B36" s="208" t="s">
        <v>223</v>
      </c>
      <c r="C36" s="193" t="s">
        <v>102</v>
      </c>
      <c r="D36" s="194" t="s">
        <v>105</v>
      </c>
      <c r="E36" s="48" t="s">
        <v>224</v>
      </c>
      <c r="F36" s="38">
        <v>5020000</v>
      </c>
      <c r="G36" s="209">
        <v>0</v>
      </c>
      <c r="H36" s="196" t="s">
        <v>107</v>
      </c>
      <c r="I36" s="197" t="s">
        <v>222</v>
      </c>
      <c r="J36" s="197" t="s">
        <v>104</v>
      </c>
      <c r="K36" s="194">
        <v>2022</v>
      </c>
      <c r="L36" s="190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90"/>
    </row>
    <row r="37" spans="1:28" s="75" customFormat="1" ht="23.5" thickBot="1" x14ac:dyDescent="0.3">
      <c r="A37" s="199" t="s">
        <v>106</v>
      </c>
      <c r="B37" s="215" t="s">
        <v>225</v>
      </c>
      <c r="C37" s="200" t="s">
        <v>102</v>
      </c>
      <c r="D37" s="201" t="s">
        <v>105</v>
      </c>
      <c r="E37" s="202" t="s">
        <v>226</v>
      </c>
      <c r="F37" s="210">
        <v>13000000</v>
      </c>
      <c r="G37" s="210">
        <v>0</v>
      </c>
      <c r="H37" s="203" t="s">
        <v>107</v>
      </c>
      <c r="I37" s="204" t="s">
        <v>222</v>
      </c>
      <c r="J37" s="204" t="s">
        <v>104</v>
      </c>
      <c r="K37" s="201">
        <v>2022</v>
      </c>
      <c r="L37" s="205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91"/>
    </row>
    <row r="38" spans="1:28" ht="23.15" customHeight="1" thickBot="1" x14ac:dyDescent="0.3">
      <c r="A38" s="86"/>
      <c r="B38" s="87"/>
      <c r="C38" s="87"/>
      <c r="D38" s="88"/>
      <c r="E38" s="211" t="s">
        <v>252</v>
      </c>
      <c r="F38" s="212">
        <f>SUM(F6:F37)</f>
        <v>468767037.5</v>
      </c>
      <c r="G38" s="213">
        <f>SUM(G6:G37)</f>
        <v>75587640.13000001</v>
      </c>
      <c r="H38" s="88"/>
      <c r="I38" s="88"/>
      <c r="J38" s="88"/>
      <c r="K38" s="88"/>
      <c r="L38" s="88"/>
    </row>
    <row r="39" spans="1:28" x14ac:dyDescent="0.25">
      <c r="A39" s="86"/>
      <c r="B39" s="87"/>
      <c r="C39" s="87"/>
      <c r="D39" s="88"/>
      <c r="E39" s="88"/>
      <c r="F39" s="93"/>
      <c r="G39" s="88"/>
      <c r="H39" s="88"/>
      <c r="I39" s="88"/>
      <c r="J39" s="88"/>
      <c r="K39" s="88"/>
      <c r="L39" s="88"/>
    </row>
    <row r="40" spans="1:28" s="88" customFormat="1" x14ac:dyDescent="0.25">
      <c r="A40" s="86"/>
      <c r="B40" s="87"/>
      <c r="C40" s="87"/>
    </row>
    <row r="41" spans="1:28" s="88" customFormat="1" x14ac:dyDescent="0.25">
      <c r="A41" s="86"/>
      <c r="B41" s="87"/>
      <c r="C41" s="87"/>
    </row>
    <row r="42" spans="1:28" s="88" customFormat="1" x14ac:dyDescent="0.25">
      <c r="A42" s="86"/>
      <c r="B42" s="87"/>
      <c r="C42" s="87"/>
    </row>
    <row r="43" spans="1:28" s="88" customFormat="1" x14ac:dyDescent="0.25">
      <c r="A43" s="86"/>
      <c r="B43" s="87"/>
      <c r="C43" s="87"/>
    </row>
    <row r="44" spans="1:28" s="88" customFormat="1" x14ac:dyDescent="0.25">
      <c r="A44" s="86"/>
      <c r="B44" s="87"/>
      <c r="C44" s="87"/>
    </row>
    <row r="45" spans="1:28" s="88" customFormat="1" x14ac:dyDescent="0.25">
      <c r="A45" s="86"/>
      <c r="B45" s="87"/>
      <c r="C45" s="87"/>
    </row>
    <row r="46" spans="1:28" s="88" customFormat="1" x14ac:dyDescent="0.25">
      <c r="A46" s="86"/>
      <c r="B46" s="87"/>
      <c r="C46" s="87"/>
    </row>
    <row r="47" spans="1:28" s="88" customFormat="1" x14ac:dyDescent="0.25">
      <c r="A47" s="86"/>
      <c r="B47" s="87"/>
      <c r="C47" s="87"/>
    </row>
    <row r="48" spans="1:28" s="88" customFormat="1" x14ac:dyDescent="0.25">
      <c r="A48" s="86"/>
      <c r="B48" s="87"/>
      <c r="C48" s="87"/>
    </row>
    <row r="49" spans="1:3" s="88" customFormat="1" x14ac:dyDescent="0.25">
      <c r="A49" s="86"/>
      <c r="B49" s="87"/>
      <c r="C49" s="87"/>
    </row>
    <row r="50" spans="1:3" s="88" customFormat="1" x14ac:dyDescent="0.25">
      <c r="A50" s="86"/>
      <c r="B50" s="87"/>
      <c r="C50" s="87"/>
    </row>
    <row r="51" spans="1:3" s="88" customFormat="1" x14ac:dyDescent="0.25">
      <c r="A51" s="86"/>
      <c r="B51" s="87"/>
      <c r="C51" s="87"/>
    </row>
    <row r="52" spans="1:3" s="88" customFormat="1" x14ac:dyDescent="0.25">
      <c r="A52" s="86"/>
      <c r="B52" s="87"/>
      <c r="C52" s="87"/>
    </row>
    <row r="53" spans="1:3" s="88" customFormat="1" x14ac:dyDescent="0.25">
      <c r="A53" s="86"/>
      <c r="B53" s="87"/>
      <c r="C53" s="87"/>
    </row>
    <row r="54" spans="1:3" s="88" customFormat="1" x14ac:dyDescent="0.25">
      <c r="A54" s="86"/>
      <c r="B54" s="87"/>
      <c r="C54" s="87"/>
    </row>
    <row r="55" spans="1:3" s="88" customFormat="1" x14ac:dyDescent="0.25">
      <c r="A55" s="86"/>
      <c r="B55" s="87"/>
      <c r="C55" s="87"/>
    </row>
    <row r="56" spans="1:3" s="88" customFormat="1" x14ac:dyDescent="0.25">
      <c r="A56" s="86"/>
      <c r="B56" s="87"/>
      <c r="C56" s="87"/>
    </row>
    <row r="57" spans="1:3" s="88" customFormat="1" x14ac:dyDescent="0.25">
      <c r="A57" s="86"/>
      <c r="B57" s="87"/>
      <c r="C57" s="87"/>
    </row>
    <row r="58" spans="1:3" s="88" customFormat="1" x14ac:dyDescent="0.25">
      <c r="A58" s="86"/>
      <c r="B58" s="87"/>
      <c r="C58" s="87"/>
    </row>
    <row r="59" spans="1:3" s="88" customFormat="1" x14ac:dyDescent="0.25">
      <c r="A59" s="86"/>
      <c r="B59" s="87"/>
      <c r="C59" s="87"/>
    </row>
    <row r="60" spans="1:3" s="88" customFormat="1" x14ac:dyDescent="0.25">
      <c r="A60" s="86"/>
      <c r="B60" s="87"/>
      <c r="C60" s="87"/>
    </row>
    <row r="61" spans="1:3" s="88" customFormat="1" x14ac:dyDescent="0.25">
      <c r="A61" s="86"/>
      <c r="B61" s="87"/>
      <c r="C61" s="87"/>
    </row>
    <row r="62" spans="1:3" s="88" customFormat="1" x14ac:dyDescent="0.25">
      <c r="A62" s="86"/>
      <c r="B62" s="87"/>
      <c r="C62" s="87"/>
    </row>
    <row r="63" spans="1:3" s="88" customFormat="1" x14ac:dyDescent="0.25">
      <c r="A63" s="86"/>
      <c r="B63" s="87"/>
      <c r="C63" s="87"/>
    </row>
    <row r="64" spans="1:3" s="88" customFormat="1" x14ac:dyDescent="0.25">
      <c r="A64" s="86"/>
      <c r="B64" s="87"/>
      <c r="C64" s="87"/>
    </row>
    <row r="65" spans="1:3" s="88" customFormat="1" x14ac:dyDescent="0.25">
      <c r="A65" s="86"/>
      <c r="B65" s="87"/>
      <c r="C65" s="87"/>
    </row>
    <row r="66" spans="1:3" s="88" customFormat="1" x14ac:dyDescent="0.25">
      <c r="A66" s="86"/>
      <c r="B66" s="87"/>
      <c r="C66" s="87"/>
    </row>
    <row r="67" spans="1:3" s="88" customFormat="1" x14ac:dyDescent="0.25">
      <c r="A67" s="86"/>
      <c r="B67" s="87"/>
      <c r="C67" s="87"/>
    </row>
    <row r="68" spans="1:3" s="88" customFormat="1" x14ac:dyDescent="0.25">
      <c r="A68" s="86"/>
      <c r="B68" s="87"/>
      <c r="C68" s="87"/>
    </row>
    <row r="69" spans="1:3" s="88" customFormat="1" x14ac:dyDescent="0.25">
      <c r="A69" s="86"/>
      <c r="B69" s="87"/>
      <c r="C69" s="87"/>
    </row>
    <row r="70" spans="1:3" s="88" customFormat="1" x14ac:dyDescent="0.25">
      <c r="A70" s="86"/>
      <c r="B70" s="87"/>
      <c r="C70" s="87"/>
    </row>
    <row r="71" spans="1:3" s="88" customFormat="1" x14ac:dyDescent="0.25">
      <c r="A71" s="86"/>
      <c r="B71" s="87"/>
      <c r="C71" s="87"/>
    </row>
    <row r="72" spans="1:3" s="88" customFormat="1" x14ac:dyDescent="0.25">
      <c r="A72" s="86"/>
      <c r="B72" s="87"/>
      <c r="C72" s="87"/>
    </row>
    <row r="73" spans="1:3" s="88" customFormat="1" x14ac:dyDescent="0.25">
      <c r="A73" s="86"/>
      <c r="B73" s="87"/>
      <c r="C73" s="87"/>
    </row>
    <row r="74" spans="1:3" s="88" customFormat="1" x14ac:dyDescent="0.25">
      <c r="A74" s="86"/>
      <c r="B74" s="87"/>
      <c r="C74" s="87"/>
    </row>
    <row r="75" spans="1:3" s="88" customFormat="1" x14ac:dyDescent="0.25">
      <c r="A75" s="86"/>
      <c r="B75" s="87"/>
      <c r="C75" s="87"/>
    </row>
    <row r="76" spans="1:3" s="88" customFormat="1" x14ac:dyDescent="0.25">
      <c r="A76" s="86"/>
      <c r="B76" s="87"/>
      <c r="C76" s="87"/>
    </row>
    <row r="77" spans="1:3" s="88" customFormat="1" x14ac:dyDescent="0.25">
      <c r="A77" s="86"/>
      <c r="B77" s="87"/>
      <c r="C77" s="87"/>
    </row>
    <row r="78" spans="1:3" s="88" customFormat="1" x14ac:dyDescent="0.25">
      <c r="A78" s="86"/>
      <c r="B78" s="87"/>
      <c r="C78" s="87"/>
    </row>
    <row r="79" spans="1:3" s="88" customFormat="1" x14ac:dyDescent="0.25">
      <c r="A79" s="86"/>
      <c r="B79" s="87"/>
      <c r="C79" s="87"/>
    </row>
    <row r="80" spans="1:3" s="88" customFormat="1" x14ac:dyDescent="0.25">
      <c r="A80" s="86"/>
      <c r="B80" s="87"/>
      <c r="C80" s="87"/>
    </row>
    <row r="81" spans="1:3" s="88" customFormat="1" x14ac:dyDescent="0.25">
      <c r="A81" s="86"/>
      <c r="B81" s="87"/>
      <c r="C81" s="87"/>
    </row>
    <row r="82" spans="1:3" s="88" customFormat="1" x14ac:dyDescent="0.25">
      <c r="A82" s="86"/>
      <c r="B82" s="87"/>
      <c r="C82" s="87"/>
    </row>
    <row r="83" spans="1:3" s="88" customFormat="1" x14ac:dyDescent="0.25">
      <c r="A83" s="86"/>
      <c r="B83" s="87"/>
      <c r="C83" s="87"/>
    </row>
    <row r="84" spans="1:3" s="88" customFormat="1" x14ac:dyDescent="0.25">
      <c r="A84" s="86"/>
      <c r="B84" s="87"/>
      <c r="C84" s="87"/>
    </row>
    <row r="85" spans="1:3" s="88" customFormat="1" x14ac:dyDescent="0.25">
      <c r="A85" s="86"/>
      <c r="B85" s="87"/>
      <c r="C85" s="87"/>
    </row>
    <row r="86" spans="1:3" s="88" customFormat="1" x14ac:dyDescent="0.25">
      <c r="A86" s="86"/>
      <c r="B86" s="87"/>
      <c r="C86" s="87"/>
    </row>
    <row r="87" spans="1:3" s="88" customFormat="1" x14ac:dyDescent="0.25">
      <c r="A87" s="86"/>
      <c r="B87" s="87"/>
      <c r="C87" s="87"/>
    </row>
    <row r="88" spans="1:3" s="88" customFormat="1" x14ac:dyDescent="0.25">
      <c r="A88" s="86"/>
      <c r="B88" s="87"/>
      <c r="C88" s="87"/>
    </row>
    <row r="89" spans="1:3" s="88" customFormat="1" x14ac:dyDescent="0.25">
      <c r="A89" s="86"/>
      <c r="B89" s="87"/>
      <c r="C89" s="87"/>
    </row>
    <row r="90" spans="1:3" s="88" customFormat="1" x14ac:dyDescent="0.25">
      <c r="A90" s="86"/>
      <c r="B90" s="87"/>
      <c r="C90" s="87"/>
    </row>
    <row r="91" spans="1:3" s="88" customFormat="1" x14ac:dyDescent="0.25">
      <c r="A91" s="86"/>
      <c r="B91" s="87"/>
      <c r="C91" s="87"/>
    </row>
    <row r="92" spans="1:3" s="88" customFormat="1" x14ac:dyDescent="0.25">
      <c r="A92" s="86"/>
      <c r="B92" s="87"/>
      <c r="C92" s="87"/>
    </row>
    <row r="93" spans="1:3" s="88" customFormat="1" x14ac:dyDescent="0.25">
      <c r="A93" s="86"/>
      <c r="B93" s="87"/>
      <c r="C93" s="87"/>
    </row>
    <row r="94" spans="1:3" s="88" customFormat="1" x14ac:dyDescent="0.25">
      <c r="A94" s="86"/>
      <c r="B94" s="87"/>
      <c r="C94" s="87"/>
    </row>
    <row r="95" spans="1:3" s="88" customFormat="1" x14ac:dyDescent="0.25">
      <c r="A95" s="86"/>
      <c r="B95" s="87"/>
      <c r="C95" s="87"/>
    </row>
    <row r="96" spans="1:3" s="88" customFormat="1" x14ac:dyDescent="0.25">
      <c r="A96" s="86"/>
      <c r="B96" s="87"/>
      <c r="C96" s="87"/>
    </row>
    <row r="97" spans="1:3" s="88" customFormat="1" x14ac:dyDescent="0.25">
      <c r="A97" s="86"/>
      <c r="B97" s="87"/>
      <c r="C97" s="87"/>
    </row>
    <row r="98" spans="1:3" s="88" customFormat="1" x14ac:dyDescent="0.25">
      <c r="A98" s="86"/>
      <c r="B98" s="87"/>
      <c r="C98" s="87"/>
    </row>
    <row r="99" spans="1:3" s="88" customFormat="1" x14ac:dyDescent="0.25">
      <c r="A99" s="86"/>
      <c r="B99" s="87"/>
      <c r="C99" s="87"/>
    </row>
    <row r="100" spans="1:3" s="88" customFormat="1" x14ac:dyDescent="0.25">
      <c r="A100" s="86"/>
      <c r="B100" s="87"/>
      <c r="C100" s="87"/>
    </row>
    <row r="101" spans="1:3" s="88" customFormat="1" x14ac:dyDescent="0.25">
      <c r="A101" s="86"/>
      <c r="B101" s="87"/>
      <c r="C101" s="87"/>
    </row>
    <row r="102" spans="1:3" s="88" customFormat="1" x14ac:dyDescent="0.25">
      <c r="A102" s="86"/>
      <c r="B102" s="87"/>
      <c r="C102" s="87"/>
    </row>
  </sheetData>
  <autoFilter ref="A5:L5" xr:uid="{00000000-0009-0000-0000-000001000000}">
    <sortState xmlns:xlrd2="http://schemas.microsoft.com/office/spreadsheetml/2017/richdata2" ref="A6:L38">
      <sortCondition ref="K5"/>
    </sortState>
  </autoFilter>
  <conditionalFormatting sqref="B6:B37">
    <cfRule type="duplicateValues" dxfId="0" priority="1"/>
  </conditionalFormatting>
  <dataValidations disablePrompts="1" count="1">
    <dataValidation type="list" allowBlank="1" showInputMessage="1" showErrorMessage="1" prompt="wybierz PI" sqref="A27:A28 A25" xr:uid="{2B45635C-EC03-40A4-87FD-F3505747C6ED}">
      <formula1>skroty_PI</formula1>
    </dataValidation>
  </dataValidations>
  <pageMargins left="0.70866141732283472" right="0.70866141732283472" top="0.74803149606299213" bottom="0.74803149606299213" header="0.31496062992125984" footer="0.31496062992125984"/>
  <pageSetup paperSize="8" scale="7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FF"/>
    <pageSetUpPr fitToPage="1"/>
  </sheetPr>
  <dimension ref="A1:BQ30"/>
  <sheetViews>
    <sheetView zoomScale="90" zoomScaleNormal="90" zoomScaleSheetLayoutView="70" workbookViewId="0">
      <pane xSplit="1" ySplit="6" topLeftCell="B7" activePane="bottomRight" state="frozen"/>
      <selection pane="topRight" activeCell="B1" sqref="B1"/>
      <selection pane="bottomLeft" activeCell="A5" sqref="A5"/>
      <selection pane="bottomRight" sqref="A1:XFD1"/>
    </sheetView>
  </sheetViews>
  <sheetFormatPr defaultColWidth="9.1796875" defaultRowHeight="14.5" x14ac:dyDescent="0.35"/>
  <cols>
    <col min="1" max="1" width="18.7265625" style="105" customWidth="1"/>
    <col min="2" max="2" width="10.54296875" style="104" customWidth="1"/>
    <col min="3" max="3" width="18.7265625" style="104" customWidth="1"/>
    <col min="4" max="4" width="7.26953125" style="104" customWidth="1"/>
    <col min="5" max="5" width="16.1796875" style="104" customWidth="1"/>
    <col min="6" max="6" width="13.7265625" style="104" customWidth="1"/>
    <col min="7" max="7" width="11.81640625" style="104" customWidth="1"/>
    <col min="8" max="8" width="12.453125" style="104" customWidth="1"/>
    <col min="9" max="9" width="18" style="104" customWidth="1"/>
    <col min="10" max="10" width="13.453125" style="104" customWidth="1"/>
    <col min="11" max="11" width="28.81640625" style="104" customWidth="1"/>
    <col min="12" max="12" width="15" style="104" customWidth="1"/>
    <col min="13" max="13" width="22.81640625" style="104" customWidth="1"/>
    <col min="14" max="14" width="16.54296875" style="104" customWidth="1"/>
    <col min="15" max="15" width="17.1796875" style="104" customWidth="1"/>
    <col min="16" max="16" width="15.7265625" style="104" bestFit="1" customWidth="1"/>
    <col min="17" max="17" width="16.26953125" style="104" customWidth="1"/>
    <col min="18" max="18" width="20.54296875" style="105" customWidth="1"/>
    <col min="19" max="19" width="12.54296875" style="104" customWidth="1"/>
    <col min="20" max="20" width="19.81640625" style="104" customWidth="1"/>
    <col min="21" max="21" width="14.81640625" style="104" customWidth="1"/>
    <col min="22" max="22" width="18.453125" style="104" customWidth="1"/>
    <col min="23" max="23" width="13.26953125" style="104" customWidth="1"/>
    <col min="24" max="24" width="26.1796875" style="104" customWidth="1"/>
    <col min="25" max="25" width="18.1796875" style="104" customWidth="1"/>
    <col min="26" max="26" width="107.54296875" style="106" customWidth="1"/>
    <col min="27" max="27" width="9.1796875" style="114"/>
    <col min="28" max="28" width="6.54296875" style="114" customWidth="1"/>
    <col min="29" max="69" width="9.1796875" style="114"/>
    <col min="70" max="16384" width="9.1796875" style="7"/>
  </cols>
  <sheetData>
    <row r="1" spans="1:69" s="116" customFormat="1" ht="12" x14ac:dyDescent="0.3">
      <c r="A1" s="77" t="s">
        <v>109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115"/>
      <c r="S1" s="85"/>
      <c r="T1" s="85"/>
      <c r="U1" s="85"/>
      <c r="V1" s="85"/>
      <c r="W1" s="85"/>
      <c r="X1" s="85"/>
      <c r="Y1" s="85"/>
      <c r="Z1" s="115"/>
    </row>
    <row r="2" spans="1:69" s="118" customFormat="1" ht="12" x14ac:dyDescent="0.3">
      <c r="A2" s="117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117"/>
      <c r="S2" s="88"/>
      <c r="T2" s="88"/>
      <c r="U2" s="88"/>
      <c r="V2" s="88"/>
      <c r="W2" s="88"/>
      <c r="X2" s="88"/>
      <c r="Y2" s="88"/>
      <c r="Z2" s="117"/>
    </row>
    <row r="3" spans="1:69" s="124" customFormat="1" ht="12.5" thickBot="1" x14ac:dyDescent="0.35">
      <c r="A3" s="119" t="s">
        <v>43</v>
      </c>
      <c r="B3" s="120"/>
      <c r="C3" s="120"/>
      <c r="D3" s="120"/>
      <c r="E3" s="120"/>
      <c r="F3" s="120"/>
      <c r="G3" s="120"/>
      <c r="H3" s="121"/>
      <c r="I3" s="120"/>
      <c r="J3" s="120"/>
      <c r="K3" s="120"/>
      <c r="L3" s="120"/>
      <c r="M3" s="120"/>
      <c r="N3" s="122"/>
      <c r="O3" s="122"/>
      <c r="P3" s="122"/>
      <c r="Q3" s="122"/>
      <c r="R3" s="123"/>
      <c r="S3" s="120"/>
      <c r="T3" s="120"/>
      <c r="U3" s="120"/>
      <c r="V3" s="120"/>
      <c r="W3" s="120"/>
      <c r="X3" s="120"/>
      <c r="Y3" s="120"/>
      <c r="Z3" s="123"/>
    </row>
    <row r="4" spans="1:69" s="62" customFormat="1" ht="48" customHeight="1" x14ac:dyDescent="0.35">
      <c r="A4" s="242" t="s">
        <v>17</v>
      </c>
      <c r="B4" s="238" t="s">
        <v>18</v>
      </c>
      <c r="C4" s="238" t="s">
        <v>19</v>
      </c>
      <c r="D4" s="178" t="s">
        <v>20</v>
      </c>
      <c r="E4" s="238" t="s">
        <v>21</v>
      </c>
      <c r="F4" s="238" t="s">
        <v>22</v>
      </c>
      <c r="G4" s="238" t="s">
        <v>23</v>
      </c>
      <c r="H4" s="238" t="s">
        <v>24</v>
      </c>
      <c r="I4" s="238" t="s">
        <v>25</v>
      </c>
      <c r="J4" s="238" t="s">
        <v>26</v>
      </c>
      <c r="K4" s="238" t="s">
        <v>27</v>
      </c>
      <c r="L4" s="238" t="s">
        <v>28</v>
      </c>
      <c r="M4" s="238" t="s">
        <v>4</v>
      </c>
      <c r="N4" s="240" t="s">
        <v>29</v>
      </c>
      <c r="O4" s="241"/>
      <c r="P4" s="240" t="s">
        <v>30</v>
      </c>
      <c r="Q4" s="241"/>
      <c r="R4" s="238" t="s">
        <v>31</v>
      </c>
      <c r="S4" s="128" t="s">
        <v>32</v>
      </c>
      <c r="T4" s="240" t="s">
        <v>33</v>
      </c>
      <c r="U4" s="241"/>
      <c r="V4" s="128" t="s">
        <v>34</v>
      </c>
      <c r="W4" s="128" t="s">
        <v>35</v>
      </c>
      <c r="X4" s="128" t="s">
        <v>36</v>
      </c>
      <c r="Y4" s="128" t="s">
        <v>37</v>
      </c>
      <c r="Z4" s="129" t="s">
        <v>38</v>
      </c>
      <c r="AA4" s="125"/>
      <c r="AB4" s="126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</row>
    <row r="5" spans="1:69" s="63" customFormat="1" ht="26.15" customHeight="1" x14ac:dyDescent="0.35">
      <c r="A5" s="243"/>
      <c r="B5" s="239"/>
      <c r="C5" s="239"/>
      <c r="D5" s="99" t="s">
        <v>39</v>
      </c>
      <c r="E5" s="239"/>
      <c r="F5" s="239"/>
      <c r="G5" s="239"/>
      <c r="H5" s="239"/>
      <c r="I5" s="239"/>
      <c r="J5" s="239"/>
      <c r="K5" s="239"/>
      <c r="L5" s="239"/>
      <c r="M5" s="239"/>
      <c r="N5" s="99" t="s">
        <v>5</v>
      </c>
      <c r="O5" s="99" t="s">
        <v>6</v>
      </c>
      <c r="P5" s="99" t="s">
        <v>5</v>
      </c>
      <c r="Q5" s="99" t="s">
        <v>6</v>
      </c>
      <c r="R5" s="239"/>
      <c r="S5" s="99" t="s">
        <v>39</v>
      </c>
      <c r="T5" s="99" t="s">
        <v>39</v>
      </c>
      <c r="U5" s="99" t="s">
        <v>40</v>
      </c>
      <c r="V5" s="99" t="s">
        <v>39</v>
      </c>
      <c r="W5" s="99" t="s">
        <v>39</v>
      </c>
      <c r="X5" s="99" t="s">
        <v>39</v>
      </c>
      <c r="Y5" s="99"/>
      <c r="Z5" s="17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/>
      <c r="BO5" s="126"/>
      <c r="BP5" s="126"/>
      <c r="BQ5" s="126"/>
    </row>
    <row r="6" spans="1:69" s="10" customFormat="1" ht="13.5" customHeight="1" thickBot="1" x14ac:dyDescent="0.4">
      <c r="A6" s="130">
        <v>1</v>
      </c>
      <c r="B6" s="100">
        <v>2</v>
      </c>
      <c r="C6" s="100">
        <v>3</v>
      </c>
      <c r="D6" s="101">
        <v>4</v>
      </c>
      <c r="E6" s="100">
        <v>5</v>
      </c>
      <c r="F6" s="100">
        <v>6</v>
      </c>
      <c r="G6" s="100">
        <v>7</v>
      </c>
      <c r="H6" s="100">
        <v>8</v>
      </c>
      <c r="I6" s="100">
        <v>9</v>
      </c>
      <c r="J6" s="100">
        <v>10</v>
      </c>
      <c r="K6" s="100">
        <v>11</v>
      </c>
      <c r="L6" s="100">
        <v>12</v>
      </c>
      <c r="M6" s="100">
        <v>13</v>
      </c>
      <c r="N6" s="101">
        <v>14</v>
      </c>
      <c r="O6" s="101">
        <v>15</v>
      </c>
      <c r="P6" s="101">
        <v>16</v>
      </c>
      <c r="Q6" s="101">
        <v>17</v>
      </c>
      <c r="R6" s="100">
        <v>18</v>
      </c>
      <c r="S6" s="101">
        <v>19</v>
      </c>
      <c r="T6" s="101">
        <v>20</v>
      </c>
      <c r="U6" s="101">
        <v>21</v>
      </c>
      <c r="V6" s="101">
        <v>22</v>
      </c>
      <c r="W6" s="101">
        <v>23</v>
      </c>
      <c r="X6" s="101">
        <v>24</v>
      </c>
      <c r="Y6" s="101">
        <v>25</v>
      </c>
      <c r="Z6" s="177">
        <v>26</v>
      </c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7"/>
      <c r="BM6" s="127"/>
      <c r="BN6" s="127"/>
      <c r="BO6" s="127"/>
      <c r="BP6" s="127"/>
      <c r="BQ6" s="127"/>
    </row>
    <row r="7" spans="1:69" ht="31.5" customHeight="1" thickBot="1" x14ac:dyDescent="0.4">
      <c r="A7" s="131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3"/>
      <c r="N7" s="132">
        <f>SUM(N14,N13,N12,N11,N10,N9,N8,N16)</f>
        <v>95402301.620000005</v>
      </c>
      <c r="O7" s="133">
        <f>SUM(O14,O13,O12,O11,O10,O9,O8,O16)</f>
        <v>9537081.9600000009</v>
      </c>
      <c r="P7" s="133">
        <f>SUM(P14,P13,P12,P11,P10,P9,P8,P16)</f>
        <v>75650938.74000001</v>
      </c>
      <c r="Q7" s="134">
        <f>SUM(Q14,Q13,Q12,Q11,Q10,Q9,Q8,Q16)</f>
        <v>4282372.3500000006</v>
      </c>
      <c r="R7" s="135"/>
      <c r="S7" s="136"/>
      <c r="T7" s="137"/>
      <c r="U7" s="138">
        <f>SUM(U14,U13,U12,U11,U10,U9,U8,U16)</f>
        <v>7</v>
      </c>
      <c r="V7" s="5"/>
      <c r="W7" s="102"/>
      <c r="X7" s="102"/>
      <c r="Y7" s="102"/>
      <c r="Z7" s="170"/>
    </row>
    <row r="8" spans="1:69" ht="138.5" x14ac:dyDescent="0.35">
      <c r="A8" s="154" t="s">
        <v>227</v>
      </c>
      <c r="B8" s="151" t="s">
        <v>81</v>
      </c>
      <c r="C8" s="155" t="s">
        <v>82</v>
      </c>
      <c r="D8" s="151" t="s">
        <v>80</v>
      </c>
      <c r="E8" s="151" t="s">
        <v>235</v>
      </c>
      <c r="F8" s="151" t="s">
        <v>168</v>
      </c>
      <c r="G8" s="155" t="s">
        <v>236</v>
      </c>
      <c r="H8" s="155" t="s">
        <v>234</v>
      </c>
      <c r="I8" s="151" t="s">
        <v>230</v>
      </c>
      <c r="J8" s="151" t="s">
        <v>230</v>
      </c>
      <c r="K8" s="151" t="s">
        <v>230</v>
      </c>
      <c r="L8" s="151" t="s">
        <v>230</v>
      </c>
      <c r="M8" s="155" t="s">
        <v>236</v>
      </c>
      <c r="N8" s="153">
        <v>21362017.969999999</v>
      </c>
      <c r="O8" s="153">
        <v>5657373.3799999999</v>
      </c>
      <c r="P8" s="153">
        <v>1610655.09</v>
      </c>
      <c r="Q8" s="153">
        <v>402663.77</v>
      </c>
      <c r="R8" s="155" t="s">
        <v>231</v>
      </c>
      <c r="S8" s="151" t="s">
        <v>79</v>
      </c>
      <c r="T8" s="151" t="s">
        <v>80</v>
      </c>
      <c r="U8" s="152">
        <v>7</v>
      </c>
      <c r="V8" s="151" t="s">
        <v>80</v>
      </c>
      <c r="W8" s="151" t="s">
        <v>79</v>
      </c>
      <c r="X8" s="151" t="s">
        <v>80</v>
      </c>
      <c r="Y8" s="151" t="s">
        <v>263</v>
      </c>
      <c r="Z8" s="171" t="s">
        <v>237</v>
      </c>
    </row>
    <row r="9" spans="1:69" ht="139.5" customHeight="1" x14ac:dyDescent="0.35">
      <c r="A9" s="154" t="s">
        <v>227</v>
      </c>
      <c r="B9" s="151" t="s">
        <v>86</v>
      </c>
      <c r="C9" s="155" t="s">
        <v>82</v>
      </c>
      <c r="D9" s="151" t="s">
        <v>80</v>
      </c>
      <c r="E9" s="151" t="s">
        <v>216</v>
      </c>
      <c r="F9" s="151" t="s">
        <v>211</v>
      </c>
      <c r="G9" s="155" t="s">
        <v>241</v>
      </c>
      <c r="H9" s="155" t="s">
        <v>232</v>
      </c>
      <c r="I9" s="151" t="s">
        <v>230</v>
      </c>
      <c r="J9" s="151" t="s">
        <v>230</v>
      </c>
      <c r="K9" s="151" t="s">
        <v>230</v>
      </c>
      <c r="L9" s="151" t="s">
        <v>230</v>
      </c>
      <c r="M9" s="155" t="s">
        <v>217</v>
      </c>
      <c r="N9" s="180">
        <v>42916923.259999998</v>
      </c>
      <c r="O9" s="180">
        <v>0</v>
      </c>
      <c r="P9" s="180">
        <v>42916923.259999998</v>
      </c>
      <c r="Q9" s="181">
        <v>0</v>
      </c>
      <c r="R9" s="155" t="s">
        <v>242</v>
      </c>
      <c r="S9" s="151" t="s">
        <v>80</v>
      </c>
      <c r="T9" s="151" t="s">
        <v>79</v>
      </c>
      <c r="U9" s="152">
        <v>0</v>
      </c>
      <c r="V9" s="151" t="s">
        <v>80</v>
      </c>
      <c r="W9" s="151" t="s">
        <v>79</v>
      </c>
      <c r="X9" s="151" t="s">
        <v>80</v>
      </c>
      <c r="Y9" s="151" t="s">
        <v>263</v>
      </c>
      <c r="Z9" s="171" t="s">
        <v>268</v>
      </c>
    </row>
    <row r="10" spans="1:69" ht="99.75" customHeight="1" x14ac:dyDescent="0.35">
      <c r="A10" s="154" t="s">
        <v>227</v>
      </c>
      <c r="B10" s="151" t="s">
        <v>86</v>
      </c>
      <c r="C10" s="155" t="s">
        <v>82</v>
      </c>
      <c r="D10" s="151" t="s">
        <v>80</v>
      </c>
      <c r="E10" s="151" t="s">
        <v>214</v>
      </c>
      <c r="F10" s="151" t="s">
        <v>211</v>
      </c>
      <c r="G10" s="155" t="s">
        <v>228</v>
      </c>
      <c r="H10" s="155" t="s">
        <v>229</v>
      </c>
      <c r="I10" s="151" t="s">
        <v>230</v>
      </c>
      <c r="J10" s="151" t="s">
        <v>230</v>
      </c>
      <c r="K10" s="151" t="s">
        <v>230</v>
      </c>
      <c r="L10" s="151" t="s">
        <v>230</v>
      </c>
      <c r="M10" s="155" t="s">
        <v>215</v>
      </c>
      <c r="N10" s="153">
        <v>4000000</v>
      </c>
      <c r="O10" s="153">
        <v>1127081.58</v>
      </c>
      <c r="P10" s="153">
        <v>4000000</v>
      </c>
      <c r="Q10" s="153">
        <f>O10</f>
        <v>1127081.58</v>
      </c>
      <c r="R10" s="155" t="s">
        <v>242</v>
      </c>
      <c r="S10" s="151" t="s">
        <v>80</v>
      </c>
      <c r="T10" s="151" t="s">
        <v>79</v>
      </c>
      <c r="U10" s="152">
        <v>0</v>
      </c>
      <c r="V10" s="151" t="s">
        <v>80</v>
      </c>
      <c r="W10" s="151" t="s">
        <v>79</v>
      </c>
      <c r="X10" s="151" t="s">
        <v>80</v>
      </c>
      <c r="Y10" s="151" t="s">
        <v>263</v>
      </c>
      <c r="Z10" s="171" t="s">
        <v>248</v>
      </c>
    </row>
    <row r="11" spans="1:69" ht="76" x14ac:dyDescent="0.35">
      <c r="A11" s="146" t="s">
        <v>227</v>
      </c>
      <c r="B11" s="147" t="s">
        <v>86</v>
      </c>
      <c r="C11" s="148" t="s">
        <v>82</v>
      </c>
      <c r="D11" s="147" t="s">
        <v>80</v>
      </c>
      <c r="E11" s="147" t="s">
        <v>223</v>
      </c>
      <c r="F11" s="147" t="s">
        <v>222</v>
      </c>
      <c r="G11" s="148" t="s">
        <v>233</v>
      </c>
      <c r="H11" s="148" t="s">
        <v>234</v>
      </c>
      <c r="I11" s="147" t="s">
        <v>230</v>
      </c>
      <c r="J11" s="147" t="s">
        <v>230</v>
      </c>
      <c r="K11" s="147" t="s">
        <v>230</v>
      </c>
      <c r="L11" s="147" t="s">
        <v>230</v>
      </c>
      <c r="M11" s="148" t="s">
        <v>224</v>
      </c>
      <c r="N11" s="149">
        <v>5020000</v>
      </c>
      <c r="O11" s="149">
        <v>111760.47</v>
      </c>
      <c r="P11" s="149">
        <v>5020000</v>
      </c>
      <c r="Q11" s="149">
        <v>111760.47</v>
      </c>
      <c r="R11" s="148" t="s">
        <v>242</v>
      </c>
      <c r="S11" s="147" t="s">
        <v>80</v>
      </c>
      <c r="T11" s="147" t="s">
        <v>79</v>
      </c>
      <c r="U11" s="150">
        <v>0</v>
      </c>
      <c r="V11" s="147" t="s">
        <v>80</v>
      </c>
      <c r="W11" s="147" t="s">
        <v>79</v>
      </c>
      <c r="X11" s="147" t="s">
        <v>80</v>
      </c>
      <c r="Y11" s="151" t="s">
        <v>263</v>
      </c>
      <c r="Z11" s="172" t="s">
        <v>248</v>
      </c>
    </row>
    <row r="12" spans="1:69" ht="113.5" x14ac:dyDescent="0.35">
      <c r="A12" s="146" t="s">
        <v>227</v>
      </c>
      <c r="B12" s="147" t="s">
        <v>86</v>
      </c>
      <c r="C12" s="148" t="s">
        <v>82</v>
      </c>
      <c r="D12" s="147" t="s">
        <v>80</v>
      </c>
      <c r="E12" s="147" t="s">
        <v>209</v>
      </c>
      <c r="F12" s="147" t="s">
        <v>211</v>
      </c>
      <c r="G12" s="148" t="s">
        <v>244</v>
      </c>
      <c r="H12" s="148" t="s">
        <v>232</v>
      </c>
      <c r="I12" s="147" t="s">
        <v>230</v>
      </c>
      <c r="J12" s="147" t="s">
        <v>230</v>
      </c>
      <c r="K12" s="147" t="s">
        <v>230</v>
      </c>
      <c r="L12" s="147" t="s">
        <v>230</v>
      </c>
      <c r="M12" s="148" t="s">
        <v>243</v>
      </c>
      <c r="N12" s="149">
        <v>3382392</v>
      </c>
      <c r="O12" s="149">
        <v>2511386.7200000002</v>
      </c>
      <c r="P12" s="149">
        <v>3382392</v>
      </c>
      <c r="Q12" s="149">
        <v>2511386.7200000002</v>
      </c>
      <c r="R12" s="148" t="s">
        <v>242</v>
      </c>
      <c r="S12" s="147" t="s">
        <v>80</v>
      </c>
      <c r="T12" s="147" t="s">
        <v>79</v>
      </c>
      <c r="U12" s="150">
        <v>0</v>
      </c>
      <c r="V12" s="147" t="s">
        <v>80</v>
      </c>
      <c r="W12" s="147" t="s">
        <v>79</v>
      </c>
      <c r="X12" s="147" t="s">
        <v>80</v>
      </c>
      <c r="Y12" s="151" t="s">
        <v>263</v>
      </c>
      <c r="Z12" s="172" t="s">
        <v>248</v>
      </c>
    </row>
    <row r="13" spans="1:69" ht="126" x14ac:dyDescent="0.35">
      <c r="A13" s="146" t="s">
        <v>227</v>
      </c>
      <c r="B13" s="147" t="s">
        <v>86</v>
      </c>
      <c r="C13" s="148" t="s">
        <v>82</v>
      </c>
      <c r="D13" s="147" t="s">
        <v>80</v>
      </c>
      <c r="E13" s="147" t="s">
        <v>218</v>
      </c>
      <c r="F13" s="147" t="s">
        <v>211</v>
      </c>
      <c r="G13" s="148" t="s">
        <v>244</v>
      </c>
      <c r="H13" s="148" t="s">
        <v>232</v>
      </c>
      <c r="I13" s="147" t="s">
        <v>230</v>
      </c>
      <c r="J13" s="147" t="s">
        <v>230</v>
      </c>
      <c r="K13" s="147" t="s">
        <v>230</v>
      </c>
      <c r="L13" s="147" t="s">
        <v>230</v>
      </c>
      <c r="M13" s="148" t="s">
        <v>245</v>
      </c>
      <c r="N13" s="149">
        <v>3723968.39</v>
      </c>
      <c r="O13" s="149">
        <v>0</v>
      </c>
      <c r="P13" s="149">
        <v>3723968.39</v>
      </c>
      <c r="Q13" s="149">
        <v>0</v>
      </c>
      <c r="R13" s="148" t="s">
        <v>264</v>
      </c>
      <c r="S13" s="147" t="s">
        <v>80</v>
      </c>
      <c r="T13" s="147" t="s">
        <v>79</v>
      </c>
      <c r="U13" s="150">
        <v>0</v>
      </c>
      <c r="V13" s="147" t="s">
        <v>80</v>
      </c>
      <c r="W13" s="147" t="s">
        <v>79</v>
      </c>
      <c r="X13" s="147" t="s">
        <v>80</v>
      </c>
      <c r="Y13" s="151" t="s">
        <v>263</v>
      </c>
      <c r="Z13" s="172" t="s">
        <v>248</v>
      </c>
    </row>
    <row r="14" spans="1:69" ht="151" x14ac:dyDescent="0.35">
      <c r="A14" s="160" t="s">
        <v>227</v>
      </c>
      <c r="B14" s="161" t="s">
        <v>86</v>
      </c>
      <c r="C14" s="162" t="s">
        <v>82</v>
      </c>
      <c r="D14" s="161" t="s">
        <v>80</v>
      </c>
      <c r="E14" s="161" t="s">
        <v>212</v>
      </c>
      <c r="F14" s="161" t="s">
        <v>211</v>
      </c>
      <c r="G14" s="162" t="s">
        <v>247</v>
      </c>
      <c r="H14" s="162" t="s">
        <v>232</v>
      </c>
      <c r="I14" s="161" t="s">
        <v>230</v>
      </c>
      <c r="J14" s="161" t="s">
        <v>230</v>
      </c>
      <c r="K14" s="161" t="s">
        <v>230</v>
      </c>
      <c r="L14" s="161" t="s">
        <v>230</v>
      </c>
      <c r="M14" s="162" t="s">
        <v>246</v>
      </c>
      <c r="N14" s="163">
        <v>1997000</v>
      </c>
      <c r="O14" s="163">
        <v>109737.9</v>
      </c>
      <c r="P14" s="163">
        <v>1997000</v>
      </c>
      <c r="Q14" s="163">
        <v>109737.9</v>
      </c>
      <c r="R14" s="162" t="s">
        <v>231</v>
      </c>
      <c r="S14" s="161" t="s">
        <v>79</v>
      </c>
      <c r="T14" s="161" t="s">
        <v>79</v>
      </c>
      <c r="U14" s="164">
        <v>0</v>
      </c>
      <c r="V14" s="161" t="s">
        <v>80</v>
      </c>
      <c r="W14" s="161" t="s">
        <v>79</v>
      </c>
      <c r="X14" s="161" t="s">
        <v>80</v>
      </c>
      <c r="Y14" s="151" t="s">
        <v>263</v>
      </c>
      <c r="Z14" s="173" t="s">
        <v>248</v>
      </c>
    </row>
    <row r="15" spans="1:69" s="156" customFormat="1" ht="138" x14ac:dyDescent="0.3">
      <c r="A15" s="148" t="s">
        <v>227</v>
      </c>
      <c r="B15" s="147" t="s">
        <v>86</v>
      </c>
      <c r="C15" s="182" t="s">
        <v>82</v>
      </c>
      <c r="D15" s="148" t="s">
        <v>46</v>
      </c>
      <c r="E15" s="183" t="s">
        <v>220</v>
      </c>
      <c r="F15" s="183" t="s">
        <v>222</v>
      </c>
      <c r="G15" s="182" t="s">
        <v>259</v>
      </c>
      <c r="H15" s="182" t="s">
        <v>232</v>
      </c>
      <c r="I15" s="182" t="s">
        <v>230</v>
      </c>
      <c r="J15" s="182" t="s">
        <v>230</v>
      </c>
      <c r="K15" s="182" t="s">
        <v>230</v>
      </c>
      <c r="L15" s="182" t="s">
        <v>230</v>
      </c>
      <c r="M15" s="182" t="s">
        <v>260</v>
      </c>
      <c r="N15" s="184">
        <v>13582744.699999999</v>
      </c>
      <c r="O15" s="184">
        <v>0</v>
      </c>
      <c r="P15" s="184">
        <v>13582744.699999999</v>
      </c>
      <c r="Q15" s="184">
        <v>0</v>
      </c>
      <c r="R15" s="148" t="s">
        <v>261</v>
      </c>
      <c r="S15" s="182" t="s">
        <v>80</v>
      </c>
      <c r="T15" s="182" t="s">
        <v>262</v>
      </c>
      <c r="U15" s="182">
        <v>0</v>
      </c>
      <c r="V15" s="182" t="s">
        <v>80</v>
      </c>
      <c r="W15" s="182" t="s">
        <v>79</v>
      </c>
      <c r="X15" s="182" t="s">
        <v>80</v>
      </c>
      <c r="Y15" s="151" t="s">
        <v>263</v>
      </c>
      <c r="Z15" s="172"/>
    </row>
    <row r="16" spans="1:69" s="114" customFormat="1" ht="126" x14ac:dyDescent="0.35">
      <c r="A16" s="148" t="s">
        <v>227</v>
      </c>
      <c r="B16" s="147" t="s">
        <v>86</v>
      </c>
      <c r="C16" s="148" t="s">
        <v>82</v>
      </c>
      <c r="D16" s="148" t="s">
        <v>46</v>
      </c>
      <c r="E16" s="185" t="s">
        <v>225</v>
      </c>
      <c r="F16" s="185" t="s">
        <v>222</v>
      </c>
      <c r="G16" s="182" t="s">
        <v>265</v>
      </c>
      <c r="H16" s="185" t="s">
        <v>234</v>
      </c>
      <c r="I16" s="185" t="s">
        <v>230</v>
      </c>
      <c r="J16" s="185" t="s">
        <v>230</v>
      </c>
      <c r="K16" s="185" t="s">
        <v>230</v>
      </c>
      <c r="L16" s="185" t="s">
        <v>230</v>
      </c>
      <c r="M16" s="182" t="s">
        <v>266</v>
      </c>
      <c r="N16" s="186">
        <v>13000000</v>
      </c>
      <c r="O16" s="186">
        <v>19741.91</v>
      </c>
      <c r="P16" s="186">
        <v>13000000</v>
      </c>
      <c r="Q16" s="186">
        <v>19741.91</v>
      </c>
      <c r="R16" s="148" t="s">
        <v>267</v>
      </c>
      <c r="S16" s="185" t="s">
        <v>46</v>
      </c>
      <c r="T16" s="185" t="s">
        <v>42</v>
      </c>
      <c r="U16" s="185">
        <v>0</v>
      </c>
      <c r="V16" s="185" t="s">
        <v>46</v>
      </c>
      <c r="W16" s="185" t="s">
        <v>42</v>
      </c>
      <c r="X16" s="185" t="s">
        <v>46</v>
      </c>
      <c r="Y16" s="151" t="s">
        <v>263</v>
      </c>
      <c r="Z16" s="174"/>
    </row>
    <row r="17" spans="1:26" s="114" customFormat="1" x14ac:dyDescent="0.35">
      <c r="A17" s="157"/>
      <c r="B17" s="158"/>
      <c r="C17" s="157"/>
      <c r="D17" s="157"/>
      <c r="E17" s="165"/>
      <c r="F17" s="165"/>
      <c r="G17" s="166"/>
      <c r="H17" s="159"/>
      <c r="I17" s="159"/>
      <c r="J17" s="159"/>
      <c r="K17" s="159"/>
      <c r="L17" s="159"/>
      <c r="M17" s="166"/>
      <c r="N17" s="167"/>
      <c r="O17" s="167"/>
      <c r="P17" s="168"/>
      <c r="Q17" s="168"/>
      <c r="R17" s="169"/>
      <c r="S17" s="168"/>
      <c r="T17" s="168"/>
      <c r="U17" s="168"/>
      <c r="V17" s="166"/>
      <c r="W17" s="168"/>
      <c r="X17" s="168"/>
      <c r="Y17" s="168"/>
      <c r="Z17" s="175"/>
    </row>
    <row r="18" spans="1:26" s="114" customFormat="1" x14ac:dyDescent="0.35">
      <c r="A18" s="111"/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1"/>
      <c r="S18" s="112"/>
      <c r="T18" s="112"/>
      <c r="U18" s="112"/>
      <c r="V18" s="112"/>
      <c r="W18" s="112"/>
      <c r="X18" s="112"/>
      <c r="Y18" s="112"/>
      <c r="Z18" s="113"/>
    </row>
    <row r="19" spans="1:26" s="114" customFormat="1" x14ac:dyDescent="0.35">
      <c r="A19" s="111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1"/>
      <c r="S19" s="112"/>
      <c r="T19" s="112"/>
      <c r="U19" s="112"/>
      <c r="V19" s="112"/>
      <c r="W19" s="112"/>
      <c r="X19" s="112"/>
      <c r="Y19" s="112"/>
      <c r="Z19" s="113"/>
    </row>
    <row r="20" spans="1:26" s="114" customFormat="1" x14ac:dyDescent="0.35">
      <c r="A20" s="111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1"/>
      <c r="S20" s="112"/>
      <c r="T20" s="112"/>
      <c r="U20" s="112"/>
      <c r="V20" s="112"/>
      <c r="W20" s="112"/>
      <c r="X20" s="112"/>
      <c r="Y20" s="112"/>
      <c r="Z20" s="113"/>
    </row>
    <row r="21" spans="1:26" s="114" customFormat="1" x14ac:dyDescent="0.35">
      <c r="A21" s="111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1"/>
      <c r="S21" s="112"/>
      <c r="T21" s="112"/>
      <c r="U21" s="112"/>
      <c r="V21" s="112"/>
      <c r="W21" s="112"/>
      <c r="X21" s="112"/>
      <c r="Y21" s="112"/>
      <c r="Z21" s="113"/>
    </row>
    <row r="22" spans="1:26" s="114" customFormat="1" x14ac:dyDescent="0.35">
      <c r="A22" s="111"/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1"/>
      <c r="S22" s="112"/>
      <c r="T22" s="112"/>
      <c r="U22" s="112"/>
      <c r="V22" s="112"/>
      <c r="W22" s="112"/>
      <c r="X22" s="112"/>
      <c r="Y22" s="112"/>
      <c r="Z22" s="113"/>
    </row>
    <row r="23" spans="1:26" s="114" customFormat="1" x14ac:dyDescent="0.35">
      <c r="A23" s="111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1"/>
      <c r="S23" s="112"/>
      <c r="T23" s="112"/>
      <c r="U23" s="112"/>
      <c r="V23" s="112"/>
      <c r="W23" s="112"/>
      <c r="X23" s="112"/>
      <c r="Y23" s="112"/>
      <c r="Z23" s="113"/>
    </row>
    <row r="24" spans="1:26" s="114" customFormat="1" x14ac:dyDescent="0.35">
      <c r="A24" s="111"/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1"/>
      <c r="S24" s="112"/>
      <c r="T24" s="112"/>
      <c r="U24" s="112"/>
      <c r="V24" s="112"/>
      <c r="W24" s="112"/>
      <c r="X24" s="112"/>
      <c r="Y24" s="112"/>
      <c r="Z24" s="113"/>
    </row>
    <row r="25" spans="1:26" s="114" customFormat="1" x14ac:dyDescent="0.35">
      <c r="A25" s="111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1"/>
      <c r="S25" s="112"/>
      <c r="T25" s="112"/>
      <c r="U25" s="112"/>
      <c r="V25" s="112"/>
      <c r="W25" s="112"/>
      <c r="X25" s="112"/>
      <c r="Y25" s="112"/>
      <c r="Z25" s="113"/>
    </row>
    <row r="26" spans="1:26" s="114" customFormat="1" x14ac:dyDescent="0.35">
      <c r="A26" s="111"/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1"/>
      <c r="S26" s="112"/>
      <c r="T26" s="112"/>
      <c r="U26" s="112"/>
      <c r="V26" s="112"/>
      <c r="W26" s="112"/>
      <c r="X26" s="112"/>
      <c r="Y26" s="112"/>
      <c r="Z26" s="113"/>
    </row>
    <row r="27" spans="1:26" s="114" customFormat="1" x14ac:dyDescent="0.35">
      <c r="A27" s="111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1"/>
      <c r="S27" s="112"/>
      <c r="T27" s="112"/>
      <c r="U27" s="112"/>
      <c r="V27" s="112"/>
      <c r="W27" s="112"/>
      <c r="X27" s="112"/>
      <c r="Y27" s="112"/>
      <c r="Z27" s="113"/>
    </row>
    <row r="28" spans="1:26" s="114" customFormat="1" x14ac:dyDescent="0.35">
      <c r="A28" s="111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1"/>
      <c r="S28" s="112"/>
      <c r="T28" s="112"/>
      <c r="U28" s="112"/>
      <c r="V28" s="112"/>
      <c r="W28" s="112"/>
      <c r="X28" s="112"/>
      <c r="Y28" s="112"/>
      <c r="Z28" s="113"/>
    </row>
    <row r="29" spans="1:26" s="114" customFormat="1" x14ac:dyDescent="0.35">
      <c r="A29" s="111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1"/>
      <c r="S29" s="112"/>
      <c r="T29" s="112"/>
      <c r="U29" s="112"/>
      <c r="V29" s="112"/>
      <c r="W29" s="112"/>
      <c r="X29" s="112"/>
      <c r="Y29" s="112"/>
      <c r="Z29" s="113"/>
    </row>
    <row r="30" spans="1:26" s="114" customFormat="1" x14ac:dyDescent="0.35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1"/>
      <c r="S30" s="112"/>
      <c r="T30" s="112"/>
      <c r="U30" s="112"/>
      <c r="V30" s="112"/>
      <c r="W30" s="112"/>
      <c r="X30" s="112"/>
      <c r="Y30" s="112"/>
      <c r="Z30" s="113"/>
    </row>
  </sheetData>
  <mergeCells count="16">
    <mergeCell ref="A4:A5"/>
    <mergeCell ref="B4:B5"/>
    <mergeCell ref="C4:C5"/>
    <mergeCell ref="E4:E5"/>
    <mergeCell ref="T4:U4"/>
    <mergeCell ref="I4:I5"/>
    <mergeCell ref="J4:J5"/>
    <mergeCell ref="K4:K5"/>
    <mergeCell ref="L4:L5"/>
    <mergeCell ref="M4:M5"/>
    <mergeCell ref="N4:O4"/>
    <mergeCell ref="P4:Q4"/>
    <mergeCell ref="F4:F5"/>
    <mergeCell ref="H4:H5"/>
    <mergeCell ref="G4:G5"/>
    <mergeCell ref="R4:R5"/>
  </mergeCells>
  <dataValidations count="2">
    <dataValidation type="list" allowBlank="1" showInputMessage="1" showErrorMessage="1" sqref="Y7" xr:uid="{F7B23F32-99BE-4A96-B14C-3B3B64AC6E97}">
      <formula1>$AB$1:$AB$1</formula1>
    </dataValidation>
    <dataValidation type="list" allowBlank="1" showInputMessage="1" showErrorMessage="1" sqref="Y8:Y16" xr:uid="{477C764D-E097-4EC9-A055-9AB43CA6B5DD}">
      <formula1>"zakończony, w trakcie realizacji, w przygotowaniu"</formula1>
    </dataValidation>
  </dataValidations>
  <pageMargins left="0.7" right="0.7" top="0.75" bottom="0.75" header="0.3" footer="0.3"/>
  <pageSetup paperSize="8" scale="3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A204"/>
  <sheetViews>
    <sheetView zoomScale="90" zoomScaleNormal="90" zoomScaleSheetLayoutView="90" workbookViewId="0">
      <selection sqref="A1:XFD1"/>
    </sheetView>
  </sheetViews>
  <sheetFormatPr defaultRowHeight="14.5" x14ac:dyDescent="0.35"/>
  <cols>
    <col min="1" max="1" width="54.453125" customWidth="1"/>
    <col min="2" max="2" width="58.54296875" customWidth="1"/>
    <col min="3" max="3" width="21.54296875" style="50" customWidth="1"/>
    <col min="4" max="27" width="9.1796875" style="50"/>
  </cols>
  <sheetData>
    <row r="1" spans="1:5" s="94" customFormat="1" ht="24.65" customHeight="1" x14ac:dyDescent="0.35">
      <c r="A1" s="77" t="s">
        <v>109</v>
      </c>
      <c r="B1" s="77"/>
      <c r="C1" s="50"/>
      <c r="D1" s="50"/>
      <c r="E1" s="50"/>
    </row>
    <row r="2" spans="1:5" s="50" customFormat="1" x14ac:dyDescent="0.35">
      <c r="A2" s="95"/>
    </row>
    <row r="3" spans="1:5" s="50" customFormat="1" x14ac:dyDescent="0.35"/>
    <row r="4" spans="1:5" s="50" customFormat="1" ht="14.5" customHeight="1" x14ac:dyDescent="0.35">
      <c r="A4" s="77" t="s">
        <v>44</v>
      </c>
    </row>
    <row r="5" spans="1:5" s="50" customFormat="1" ht="14.5" customHeight="1" x14ac:dyDescent="0.35"/>
    <row r="6" spans="1:5" s="50" customFormat="1" ht="15" thickBot="1" x14ac:dyDescent="0.4"/>
    <row r="7" spans="1:5" s="50" customFormat="1" ht="18" customHeight="1" x14ac:dyDescent="0.35">
      <c r="A7" s="244" t="s">
        <v>41</v>
      </c>
      <c r="B7" s="246" t="s">
        <v>47</v>
      </c>
    </row>
    <row r="8" spans="1:5" s="50" customFormat="1" ht="11.25" customHeight="1" thickBot="1" x14ac:dyDescent="0.4">
      <c r="A8" s="245"/>
      <c r="B8" s="247"/>
    </row>
    <row r="9" spans="1:5" s="50" customFormat="1" ht="56.25" customHeight="1" x14ac:dyDescent="0.35">
      <c r="A9" s="139" t="s">
        <v>255</v>
      </c>
      <c r="B9" s="96" t="s">
        <v>42</v>
      </c>
    </row>
    <row r="10" spans="1:5" s="50" customFormat="1" ht="43.5" customHeight="1" thickBot="1" x14ac:dyDescent="0.4">
      <c r="A10" s="140" t="s">
        <v>50</v>
      </c>
      <c r="B10" s="97"/>
    </row>
    <row r="11" spans="1:5" s="50" customFormat="1" x14ac:dyDescent="0.35"/>
    <row r="12" spans="1:5" s="50" customFormat="1" x14ac:dyDescent="0.35"/>
    <row r="13" spans="1:5" s="50" customFormat="1" x14ac:dyDescent="0.35"/>
    <row r="14" spans="1:5" s="50" customFormat="1" x14ac:dyDescent="0.35"/>
    <row r="15" spans="1:5" s="50" customFormat="1" x14ac:dyDescent="0.35"/>
    <row r="16" spans="1:5" s="50" customFormat="1" x14ac:dyDescent="0.35"/>
    <row r="17" s="50" customFormat="1" x14ac:dyDescent="0.35"/>
    <row r="18" s="50" customFormat="1" x14ac:dyDescent="0.35"/>
    <row r="19" s="50" customFormat="1" x14ac:dyDescent="0.35"/>
    <row r="20" s="50" customFormat="1" x14ac:dyDescent="0.35"/>
    <row r="21" s="50" customFormat="1" x14ac:dyDescent="0.35"/>
    <row r="22" s="50" customFormat="1" x14ac:dyDescent="0.35"/>
    <row r="23" s="50" customFormat="1" x14ac:dyDescent="0.35"/>
    <row r="24" s="50" customFormat="1" x14ac:dyDescent="0.35"/>
    <row r="25" s="50" customFormat="1" x14ac:dyDescent="0.35"/>
    <row r="26" s="50" customFormat="1" x14ac:dyDescent="0.35"/>
    <row r="27" s="50" customFormat="1" x14ac:dyDescent="0.35"/>
    <row r="28" s="50" customFormat="1" x14ac:dyDescent="0.35"/>
    <row r="29" s="50" customFormat="1" x14ac:dyDescent="0.35"/>
    <row r="30" s="50" customFormat="1" x14ac:dyDescent="0.35"/>
    <row r="31" s="50" customFormat="1" x14ac:dyDescent="0.35"/>
    <row r="32" s="50" customFormat="1" x14ac:dyDescent="0.35"/>
    <row r="33" s="50" customFormat="1" x14ac:dyDescent="0.35"/>
    <row r="34" s="50" customFormat="1" x14ac:dyDescent="0.35"/>
    <row r="35" s="50" customFormat="1" x14ac:dyDescent="0.35"/>
    <row r="36" s="50" customFormat="1" x14ac:dyDescent="0.35"/>
    <row r="37" s="50" customFormat="1" x14ac:dyDescent="0.35"/>
    <row r="38" s="50" customFormat="1" x14ac:dyDescent="0.35"/>
    <row r="39" s="50" customFormat="1" x14ac:dyDescent="0.35"/>
    <row r="40" s="50" customFormat="1" x14ac:dyDescent="0.35"/>
    <row r="41" s="50" customFormat="1" x14ac:dyDescent="0.35"/>
    <row r="42" s="50" customFormat="1" x14ac:dyDescent="0.35"/>
    <row r="43" s="50" customFormat="1" x14ac:dyDescent="0.35"/>
    <row r="44" s="50" customFormat="1" x14ac:dyDescent="0.35"/>
    <row r="45" s="50" customFormat="1" x14ac:dyDescent="0.35"/>
    <row r="46" s="50" customFormat="1" x14ac:dyDescent="0.35"/>
    <row r="47" s="50" customFormat="1" x14ac:dyDescent="0.35"/>
    <row r="48" s="50" customFormat="1" x14ac:dyDescent="0.35"/>
    <row r="49" s="50" customFormat="1" x14ac:dyDescent="0.35"/>
    <row r="50" s="50" customFormat="1" x14ac:dyDescent="0.35"/>
    <row r="51" s="50" customFormat="1" x14ac:dyDescent="0.35"/>
    <row r="52" s="50" customFormat="1" x14ac:dyDescent="0.35"/>
    <row r="53" s="50" customFormat="1" x14ac:dyDescent="0.35"/>
    <row r="54" s="50" customFormat="1" x14ac:dyDescent="0.35"/>
    <row r="55" s="50" customFormat="1" x14ac:dyDescent="0.35"/>
    <row r="56" s="50" customFormat="1" x14ac:dyDescent="0.35"/>
    <row r="57" s="50" customFormat="1" x14ac:dyDescent="0.35"/>
    <row r="58" s="50" customFormat="1" x14ac:dyDescent="0.35"/>
    <row r="59" s="50" customFormat="1" x14ac:dyDescent="0.35"/>
    <row r="60" s="50" customFormat="1" x14ac:dyDescent="0.35"/>
    <row r="61" s="50" customFormat="1" x14ac:dyDescent="0.35"/>
    <row r="62" s="50" customFormat="1" x14ac:dyDescent="0.35"/>
    <row r="63" s="50" customFormat="1" x14ac:dyDescent="0.35"/>
    <row r="64" s="50" customFormat="1" x14ac:dyDescent="0.35"/>
    <row r="65" s="50" customFormat="1" x14ac:dyDescent="0.35"/>
    <row r="66" s="50" customFormat="1" x14ac:dyDescent="0.35"/>
    <row r="67" s="50" customFormat="1" x14ac:dyDescent="0.35"/>
    <row r="68" s="50" customFormat="1" x14ac:dyDescent="0.35"/>
    <row r="69" s="50" customFormat="1" x14ac:dyDescent="0.35"/>
    <row r="70" s="50" customFormat="1" x14ac:dyDescent="0.35"/>
    <row r="71" s="50" customFormat="1" x14ac:dyDescent="0.35"/>
    <row r="72" s="50" customFormat="1" x14ac:dyDescent="0.35"/>
    <row r="73" s="50" customFormat="1" x14ac:dyDescent="0.35"/>
    <row r="74" s="50" customFormat="1" x14ac:dyDescent="0.35"/>
    <row r="75" s="50" customFormat="1" x14ac:dyDescent="0.35"/>
    <row r="76" s="50" customFormat="1" x14ac:dyDescent="0.35"/>
    <row r="77" s="50" customFormat="1" x14ac:dyDescent="0.35"/>
    <row r="78" s="50" customFormat="1" x14ac:dyDescent="0.35"/>
    <row r="79" s="50" customFormat="1" x14ac:dyDescent="0.35"/>
    <row r="80" s="50" customFormat="1" x14ac:dyDescent="0.35"/>
    <row r="81" s="50" customFormat="1" x14ac:dyDescent="0.35"/>
    <row r="82" s="50" customFormat="1" x14ac:dyDescent="0.35"/>
    <row r="83" s="50" customFormat="1" x14ac:dyDescent="0.35"/>
    <row r="84" s="50" customFormat="1" x14ac:dyDescent="0.35"/>
    <row r="85" s="50" customFormat="1" x14ac:dyDescent="0.35"/>
    <row r="86" s="50" customFormat="1" x14ac:dyDescent="0.35"/>
    <row r="87" s="50" customFormat="1" x14ac:dyDescent="0.35"/>
    <row r="88" s="50" customFormat="1" x14ac:dyDescent="0.35"/>
    <row r="89" s="50" customFormat="1" x14ac:dyDescent="0.35"/>
    <row r="90" s="50" customFormat="1" x14ac:dyDescent="0.35"/>
    <row r="91" s="50" customFormat="1" x14ac:dyDescent="0.35"/>
    <row r="92" s="50" customFormat="1" x14ac:dyDescent="0.35"/>
    <row r="93" s="50" customFormat="1" x14ac:dyDescent="0.35"/>
    <row r="94" s="50" customFormat="1" x14ac:dyDescent="0.35"/>
    <row r="95" s="50" customFormat="1" x14ac:dyDescent="0.35"/>
    <row r="96" s="50" customFormat="1" x14ac:dyDescent="0.35"/>
    <row r="97" s="50" customFormat="1" x14ac:dyDescent="0.35"/>
    <row r="98" s="50" customFormat="1" x14ac:dyDescent="0.35"/>
    <row r="99" s="50" customFormat="1" x14ac:dyDescent="0.35"/>
    <row r="100" s="50" customFormat="1" x14ac:dyDescent="0.35"/>
    <row r="101" s="50" customFormat="1" x14ac:dyDescent="0.35"/>
    <row r="102" s="50" customFormat="1" x14ac:dyDescent="0.35"/>
    <row r="103" s="50" customFormat="1" x14ac:dyDescent="0.35"/>
    <row r="104" s="50" customFormat="1" x14ac:dyDescent="0.35"/>
    <row r="105" s="50" customFormat="1" x14ac:dyDescent="0.35"/>
    <row r="106" s="50" customFormat="1" x14ac:dyDescent="0.35"/>
    <row r="107" s="50" customFormat="1" x14ac:dyDescent="0.35"/>
    <row r="108" s="50" customFormat="1" x14ac:dyDescent="0.35"/>
    <row r="109" s="50" customFormat="1" x14ac:dyDescent="0.35"/>
    <row r="110" s="50" customFormat="1" x14ac:dyDescent="0.35"/>
    <row r="111" s="50" customFormat="1" x14ac:dyDescent="0.35"/>
    <row r="112" s="50" customFormat="1" x14ac:dyDescent="0.35"/>
    <row r="113" s="50" customFormat="1" x14ac:dyDescent="0.35"/>
    <row r="114" s="50" customFormat="1" x14ac:dyDescent="0.35"/>
    <row r="115" s="50" customFormat="1" x14ac:dyDescent="0.35"/>
    <row r="116" s="50" customFormat="1" x14ac:dyDescent="0.35"/>
    <row r="117" s="50" customFormat="1" x14ac:dyDescent="0.35"/>
    <row r="118" s="50" customFormat="1" x14ac:dyDescent="0.35"/>
    <row r="119" s="50" customFormat="1" x14ac:dyDescent="0.35"/>
    <row r="120" s="50" customFormat="1" x14ac:dyDescent="0.35"/>
    <row r="121" s="50" customFormat="1" x14ac:dyDescent="0.35"/>
    <row r="122" s="50" customFormat="1" x14ac:dyDescent="0.35"/>
    <row r="123" s="50" customFormat="1" x14ac:dyDescent="0.35"/>
    <row r="124" s="50" customFormat="1" x14ac:dyDescent="0.35"/>
    <row r="125" s="50" customFormat="1" x14ac:dyDescent="0.35"/>
    <row r="126" s="50" customFormat="1" x14ac:dyDescent="0.35"/>
    <row r="127" s="50" customFormat="1" x14ac:dyDescent="0.35"/>
    <row r="128" s="50" customFormat="1" x14ac:dyDescent="0.35"/>
    <row r="129" s="50" customFormat="1" x14ac:dyDescent="0.35"/>
    <row r="130" s="50" customFormat="1" x14ac:dyDescent="0.35"/>
    <row r="131" s="50" customFormat="1" x14ac:dyDescent="0.35"/>
    <row r="132" s="50" customFormat="1" x14ac:dyDescent="0.35"/>
    <row r="133" s="50" customFormat="1" x14ac:dyDescent="0.35"/>
    <row r="134" s="50" customFormat="1" x14ac:dyDescent="0.35"/>
    <row r="135" s="50" customFormat="1" x14ac:dyDescent="0.35"/>
    <row r="136" s="50" customFormat="1" x14ac:dyDescent="0.35"/>
    <row r="137" s="50" customFormat="1" x14ac:dyDescent="0.35"/>
    <row r="138" s="50" customFormat="1" x14ac:dyDescent="0.35"/>
    <row r="139" s="50" customFormat="1" x14ac:dyDescent="0.35"/>
    <row r="140" s="50" customFormat="1" x14ac:dyDescent="0.35"/>
    <row r="141" s="50" customFormat="1" x14ac:dyDescent="0.35"/>
    <row r="142" s="50" customFormat="1" x14ac:dyDescent="0.35"/>
    <row r="143" s="50" customFormat="1" x14ac:dyDescent="0.35"/>
    <row r="144" s="50" customFormat="1" x14ac:dyDescent="0.35"/>
    <row r="145" s="50" customFormat="1" x14ac:dyDescent="0.35"/>
    <row r="146" s="50" customFormat="1" x14ac:dyDescent="0.35"/>
    <row r="147" s="50" customFormat="1" x14ac:dyDescent="0.35"/>
    <row r="148" s="50" customFormat="1" x14ac:dyDescent="0.35"/>
    <row r="149" s="50" customFormat="1" x14ac:dyDescent="0.35"/>
    <row r="150" s="50" customFormat="1" x14ac:dyDescent="0.35"/>
    <row r="151" s="50" customFormat="1" x14ac:dyDescent="0.35"/>
    <row r="152" s="50" customFormat="1" x14ac:dyDescent="0.35"/>
    <row r="153" s="50" customFormat="1" x14ac:dyDescent="0.35"/>
    <row r="154" s="50" customFormat="1" x14ac:dyDescent="0.35"/>
    <row r="155" s="50" customFormat="1" x14ac:dyDescent="0.35"/>
    <row r="156" s="50" customFormat="1" x14ac:dyDescent="0.35"/>
    <row r="157" s="50" customFormat="1" x14ac:dyDescent="0.35"/>
    <row r="158" s="50" customFormat="1" x14ac:dyDescent="0.35"/>
    <row r="159" s="50" customFormat="1" x14ac:dyDescent="0.35"/>
    <row r="160" s="50" customFormat="1" x14ac:dyDescent="0.35"/>
    <row r="161" s="50" customFormat="1" x14ac:dyDescent="0.35"/>
    <row r="162" s="50" customFormat="1" x14ac:dyDescent="0.35"/>
    <row r="163" s="50" customFormat="1" x14ac:dyDescent="0.35"/>
    <row r="164" s="50" customFormat="1" x14ac:dyDescent="0.35"/>
    <row r="165" s="50" customFormat="1" x14ac:dyDescent="0.35"/>
    <row r="166" s="50" customFormat="1" x14ac:dyDescent="0.35"/>
    <row r="167" s="50" customFormat="1" x14ac:dyDescent="0.35"/>
    <row r="168" s="50" customFormat="1" x14ac:dyDescent="0.35"/>
    <row r="169" s="50" customFormat="1" x14ac:dyDescent="0.35"/>
    <row r="170" s="50" customFormat="1" x14ac:dyDescent="0.35"/>
    <row r="171" s="50" customFormat="1" x14ac:dyDescent="0.35"/>
    <row r="172" s="50" customFormat="1" x14ac:dyDescent="0.35"/>
    <row r="173" s="50" customFormat="1" x14ac:dyDescent="0.35"/>
    <row r="174" s="50" customFormat="1" x14ac:dyDescent="0.35"/>
    <row r="175" s="50" customFormat="1" x14ac:dyDescent="0.35"/>
    <row r="176" s="50" customFormat="1" x14ac:dyDescent="0.35"/>
    <row r="177" s="50" customFormat="1" x14ac:dyDescent="0.35"/>
    <row r="178" s="50" customFormat="1" x14ac:dyDescent="0.35"/>
    <row r="179" s="50" customFormat="1" x14ac:dyDescent="0.35"/>
    <row r="180" s="50" customFormat="1" x14ac:dyDescent="0.35"/>
    <row r="181" s="50" customFormat="1" x14ac:dyDescent="0.35"/>
    <row r="182" s="50" customFormat="1" x14ac:dyDescent="0.35"/>
    <row r="183" s="50" customFormat="1" x14ac:dyDescent="0.35"/>
    <row r="184" s="50" customFormat="1" x14ac:dyDescent="0.35"/>
    <row r="185" s="50" customFormat="1" x14ac:dyDescent="0.35"/>
    <row r="186" s="50" customFormat="1" x14ac:dyDescent="0.35"/>
    <row r="187" s="50" customFormat="1" x14ac:dyDescent="0.35"/>
    <row r="188" s="50" customFormat="1" x14ac:dyDescent="0.35"/>
    <row r="189" s="50" customFormat="1" x14ac:dyDescent="0.35"/>
    <row r="190" s="50" customFormat="1" x14ac:dyDescent="0.35"/>
    <row r="191" s="50" customFormat="1" x14ac:dyDescent="0.35"/>
    <row r="192" s="50" customFormat="1" x14ac:dyDescent="0.35"/>
    <row r="193" s="50" customFormat="1" x14ac:dyDescent="0.35"/>
    <row r="194" s="50" customFormat="1" x14ac:dyDescent="0.35"/>
    <row r="195" s="50" customFormat="1" x14ac:dyDescent="0.35"/>
    <row r="196" s="50" customFormat="1" x14ac:dyDescent="0.35"/>
    <row r="197" s="50" customFormat="1" x14ac:dyDescent="0.35"/>
    <row r="198" s="50" customFormat="1" x14ac:dyDescent="0.35"/>
    <row r="199" s="50" customFormat="1" x14ac:dyDescent="0.35"/>
    <row r="200" s="50" customFormat="1" x14ac:dyDescent="0.35"/>
    <row r="201" s="50" customFormat="1" x14ac:dyDescent="0.35"/>
    <row r="202" s="50" customFormat="1" x14ac:dyDescent="0.35"/>
    <row r="203" s="50" customFormat="1" x14ac:dyDescent="0.35"/>
    <row r="204" s="50" customFormat="1" x14ac:dyDescent="0.35"/>
  </sheetData>
  <mergeCells count="2">
    <mergeCell ref="A7:A8"/>
    <mergeCell ref="B7:B8"/>
  </mergeCells>
  <pageMargins left="0.7" right="0.7" top="0.75" bottom="0.75" header="0.3" footer="0.3"/>
  <pageSetup paperSize="9" scale="6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825B84D-AD7F-4D22-AE46-A2D96F993CCB}">
          <x14:formula1>
            <xm:f>listy!$A$3:$A$5</xm:f>
          </x14:formula1>
          <xm:sqref>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3394A-17E7-4020-880C-89FB5C5E1F16}">
  <sheetPr>
    <tabColor theme="9"/>
    <pageSetUpPr fitToPage="1"/>
  </sheetPr>
  <dimension ref="A1:AE71"/>
  <sheetViews>
    <sheetView tabSelected="1" zoomScale="80" zoomScaleNormal="80" workbookViewId="0">
      <selection activeCell="E30" sqref="E30"/>
    </sheetView>
  </sheetViews>
  <sheetFormatPr defaultRowHeight="14.5" x14ac:dyDescent="0.35"/>
  <cols>
    <col min="1" max="1" width="72.7265625" customWidth="1"/>
    <col min="2" max="2" width="28.453125" customWidth="1"/>
    <col min="3" max="3" width="31.453125" customWidth="1"/>
    <col min="4" max="4" width="19.453125" customWidth="1"/>
    <col min="5" max="5" width="51.54296875" customWidth="1"/>
    <col min="6" max="31" width="9.1796875" style="50"/>
  </cols>
  <sheetData>
    <row r="1" spans="1:5" s="50" customFormat="1" ht="33" customHeight="1" x14ac:dyDescent="0.35">
      <c r="A1" s="77" t="s">
        <v>109</v>
      </c>
      <c r="B1" s="77"/>
    </row>
    <row r="2" spans="1:5" s="50" customFormat="1" x14ac:dyDescent="0.35">
      <c r="A2" s="77"/>
    </row>
    <row r="3" spans="1:5" s="50" customFormat="1" x14ac:dyDescent="0.35">
      <c r="A3" s="77" t="s">
        <v>45</v>
      </c>
      <c r="B3" s="78"/>
    </row>
    <row r="4" spans="1:5" s="50" customFormat="1" ht="15" thickBot="1" x14ac:dyDescent="0.4"/>
    <row r="5" spans="1:5" x14ac:dyDescent="0.35">
      <c r="A5" s="252" t="s">
        <v>72</v>
      </c>
      <c r="B5" s="248" t="s">
        <v>256</v>
      </c>
      <c r="C5" s="248" t="s">
        <v>257</v>
      </c>
      <c r="D5" s="248" t="s">
        <v>51</v>
      </c>
      <c r="E5" s="250" t="s">
        <v>53</v>
      </c>
    </row>
    <row r="6" spans="1:5" x14ac:dyDescent="0.35">
      <c r="A6" s="253"/>
      <c r="B6" s="249"/>
      <c r="C6" s="249"/>
      <c r="D6" s="249"/>
      <c r="E6" s="251"/>
    </row>
    <row r="7" spans="1:5" ht="15" thickBot="1" x14ac:dyDescent="0.4">
      <c r="A7" s="2">
        <v>1</v>
      </c>
      <c r="B7" s="1">
        <v>2</v>
      </c>
      <c r="C7" s="1">
        <v>3</v>
      </c>
      <c r="D7" s="1">
        <v>4</v>
      </c>
      <c r="E7" s="3">
        <v>5</v>
      </c>
    </row>
    <row r="8" spans="1:5" ht="26" x14ac:dyDescent="0.35">
      <c r="A8" s="142" t="s">
        <v>238</v>
      </c>
      <c r="B8" s="143">
        <v>2</v>
      </c>
      <c r="C8" s="143">
        <v>2</v>
      </c>
      <c r="D8" s="144">
        <v>1</v>
      </c>
      <c r="E8" s="145" t="s">
        <v>253</v>
      </c>
    </row>
    <row r="9" spans="1:5" x14ac:dyDescent="0.35">
      <c r="A9" s="64" t="s">
        <v>73</v>
      </c>
      <c r="B9" s="66">
        <v>106619</v>
      </c>
      <c r="C9" s="66">
        <v>37800</v>
      </c>
      <c r="D9" s="67">
        <v>2.82</v>
      </c>
      <c r="E9" s="42"/>
    </row>
    <row r="10" spans="1:5" x14ac:dyDescent="0.35">
      <c r="A10" s="64" t="s">
        <v>74</v>
      </c>
      <c r="B10" s="68">
        <v>0.94110000000000005</v>
      </c>
      <c r="C10" s="68">
        <v>0.6</v>
      </c>
      <c r="D10" s="67">
        <v>1.5686</v>
      </c>
      <c r="E10" s="42"/>
    </row>
    <row r="11" spans="1:5" x14ac:dyDescent="0.35">
      <c r="A11" s="64" t="s">
        <v>75</v>
      </c>
      <c r="B11" s="69">
        <v>251217</v>
      </c>
      <c r="C11" s="69">
        <v>102968</v>
      </c>
      <c r="D11" s="70">
        <v>2.44</v>
      </c>
      <c r="E11" s="43"/>
    </row>
    <row r="12" spans="1:5" x14ac:dyDescent="0.35">
      <c r="A12" s="64" t="s">
        <v>76</v>
      </c>
      <c r="B12" s="69">
        <v>9</v>
      </c>
      <c r="C12" s="69">
        <v>9</v>
      </c>
      <c r="D12" s="70">
        <v>1</v>
      </c>
      <c r="E12" s="43"/>
    </row>
    <row r="13" spans="1:5" ht="26" x14ac:dyDescent="0.35">
      <c r="A13" s="64" t="s">
        <v>239</v>
      </c>
      <c r="B13" s="71">
        <v>6795</v>
      </c>
      <c r="C13" s="71">
        <v>2627</v>
      </c>
      <c r="D13" s="72">
        <v>2.5865999999999998</v>
      </c>
      <c r="E13" s="44"/>
    </row>
    <row r="14" spans="1:5" ht="128.25" customHeight="1" thickBot="1" x14ac:dyDescent="0.4">
      <c r="A14" s="65" t="s">
        <v>77</v>
      </c>
      <c r="B14" s="73">
        <v>12</v>
      </c>
      <c r="C14" s="73">
        <v>30</v>
      </c>
      <c r="D14" s="74">
        <v>0.4</v>
      </c>
      <c r="E14" s="61" t="s">
        <v>269</v>
      </c>
    </row>
    <row r="15" spans="1:5" s="50" customFormat="1" x14ac:dyDescent="0.35">
      <c r="E15" s="98"/>
    </row>
    <row r="16" spans="1:5" s="50" customFormat="1" x14ac:dyDescent="0.35"/>
    <row r="17" s="50" customFormat="1" x14ac:dyDescent="0.35"/>
    <row r="18" s="50" customFormat="1" x14ac:dyDescent="0.35"/>
    <row r="19" s="50" customFormat="1" x14ac:dyDescent="0.35"/>
    <row r="20" s="50" customFormat="1" x14ac:dyDescent="0.35"/>
    <row r="21" s="50" customFormat="1" x14ac:dyDescent="0.35"/>
    <row r="22" s="50" customFormat="1" x14ac:dyDescent="0.35"/>
    <row r="23" s="50" customFormat="1" x14ac:dyDescent="0.35"/>
    <row r="24" s="50" customFormat="1" x14ac:dyDescent="0.35"/>
    <row r="25" s="50" customFormat="1" x14ac:dyDescent="0.35"/>
    <row r="26" s="50" customFormat="1" x14ac:dyDescent="0.35"/>
    <row r="27" s="50" customFormat="1" x14ac:dyDescent="0.35"/>
    <row r="28" s="50" customFormat="1" x14ac:dyDescent="0.35"/>
    <row r="29" s="50" customFormat="1" x14ac:dyDescent="0.35"/>
    <row r="30" s="50" customFormat="1" x14ac:dyDescent="0.35"/>
    <row r="31" s="50" customFormat="1" x14ac:dyDescent="0.35"/>
    <row r="32" s="50" customFormat="1" x14ac:dyDescent="0.35"/>
    <row r="33" s="50" customFormat="1" x14ac:dyDescent="0.35"/>
    <row r="34" s="50" customFormat="1" x14ac:dyDescent="0.35"/>
    <row r="35" s="50" customFormat="1" x14ac:dyDescent="0.35"/>
    <row r="36" s="50" customFormat="1" x14ac:dyDescent="0.35"/>
    <row r="37" s="50" customFormat="1" x14ac:dyDescent="0.35"/>
    <row r="38" s="50" customFormat="1" x14ac:dyDescent="0.35"/>
    <row r="39" s="50" customFormat="1" x14ac:dyDescent="0.35"/>
    <row r="40" s="50" customFormat="1" x14ac:dyDescent="0.35"/>
    <row r="41" s="50" customFormat="1" x14ac:dyDescent="0.35"/>
    <row r="42" s="50" customFormat="1" x14ac:dyDescent="0.35"/>
    <row r="43" s="50" customFormat="1" x14ac:dyDescent="0.35"/>
    <row r="44" s="50" customFormat="1" x14ac:dyDescent="0.35"/>
    <row r="45" s="50" customFormat="1" x14ac:dyDescent="0.35"/>
    <row r="46" s="50" customFormat="1" x14ac:dyDescent="0.35"/>
    <row r="47" s="50" customFormat="1" x14ac:dyDescent="0.35"/>
    <row r="48" s="50" customFormat="1" x14ac:dyDescent="0.35"/>
    <row r="49" s="50" customFormat="1" x14ac:dyDescent="0.35"/>
    <row r="50" s="50" customFormat="1" x14ac:dyDescent="0.35"/>
    <row r="51" s="50" customFormat="1" x14ac:dyDescent="0.35"/>
    <row r="52" s="50" customFormat="1" x14ac:dyDescent="0.35"/>
    <row r="53" s="50" customFormat="1" x14ac:dyDescent="0.35"/>
    <row r="54" s="50" customFormat="1" x14ac:dyDescent="0.35"/>
    <row r="55" s="50" customFormat="1" x14ac:dyDescent="0.35"/>
    <row r="56" s="50" customFormat="1" x14ac:dyDescent="0.35"/>
    <row r="57" s="50" customFormat="1" x14ac:dyDescent="0.35"/>
    <row r="58" s="50" customFormat="1" x14ac:dyDescent="0.35"/>
    <row r="59" s="50" customFormat="1" x14ac:dyDescent="0.35"/>
    <row r="60" s="50" customFormat="1" x14ac:dyDescent="0.35"/>
    <row r="61" s="50" customFormat="1" x14ac:dyDescent="0.35"/>
    <row r="62" s="50" customFormat="1" x14ac:dyDescent="0.35"/>
    <row r="63" s="50" customFormat="1" x14ac:dyDescent="0.35"/>
    <row r="64" s="50" customFormat="1" x14ac:dyDescent="0.35"/>
    <row r="65" s="50" customFormat="1" x14ac:dyDescent="0.35"/>
    <row r="66" s="50" customFormat="1" x14ac:dyDescent="0.35"/>
    <row r="67" s="50" customFormat="1" x14ac:dyDescent="0.35"/>
    <row r="68" s="50" customFormat="1" x14ac:dyDescent="0.35"/>
    <row r="69" s="50" customFormat="1" x14ac:dyDescent="0.35"/>
    <row r="70" s="50" customFormat="1" x14ac:dyDescent="0.35"/>
    <row r="71" s="50" customFormat="1" x14ac:dyDescent="0.35"/>
  </sheetData>
  <mergeCells count="5">
    <mergeCell ref="D5:D6"/>
    <mergeCell ref="E5:E6"/>
    <mergeCell ref="A5:A6"/>
    <mergeCell ref="B5:B6"/>
    <mergeCell ref="C5:C6"/>
  </mergeCells>
  <pageMargins left="0.7" right="0.7" top="0.75" bottom="0.75" header="0.3" footer="0.3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66963-81A0-4FB9-BA9D-C2E93E543E91}">
  <dimension ref="A2:A6"/>
  <sheetViews>
    <sheetView workbookViewId="0">
      <selection activeCell="A7" sqref="A7"/>
    </sheetView>
  </sheetViews>
  <sheetFormatPr defaultRowHeight="14.5" x14ac:dyDescent="0.35"/>
  <cols>
    <col min="1" max="1" width="11.26953125" customWidth="1"/>
  </cols>
  <sheetData>
    <row r="2" spans="1:1" x14ac:dyDescent="0.35">
      <c r="A2" t="s">
        <v>49</v>
      </c>
    </row>
    <row r="3" spans="1:1" x14ac:dyDescent="0.35">
      <c r="A3" t="s">
        <v>46</v>
      </c>
    </row>
    <row r="4" spans="1:1" x14ac:dyDescent="0.35">
      <c r="A4" t="s">
        <v>42</v>
      </c>
    </row>
    <row r="5" spans="1:1" x14ac:dyDescent="0.35">
      <c r="A5" t="s">
        <v>48</v>
      </c>
    </row>
    <row r="6" spans="1:1" x14ac:dyDescent="0.35">
      <c r="A6" t="s">
        <v>52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l m h u V M v G / w u k A A A A 9 g A A A B I A H A B D b 2 5 m a W c v U G F j a 2 F n Z S 5 4 b W w g o h g A K K A U A A A A A A A A A A A A A A A A A A A A A A A A A A A A h Y 8 x D o I w G I W v Q r r T l m q M I T 9 l c I W E x M S 4 N q V C I x R C i + V u D h 7 J K 4 h R 1 M 3 x f e 8 b 3 r t f b 5 B O b R N c 1 G B 1 Z x I U Y Y o C Z W R X a l M l a H S n c I t S D o W Q Z 1 G p Y J a N j S d b J q h 2 r o 8 J 8 d 5 j v 8 L d U B F G a U S O e b a X t W o F + s j 6 v x x q Y 5 0 w U i E O h 9 c Y z n B E K d 6 s 5 0 1 A F g i 5 N l + B z d 2 z / Y G w G x s 3 D o r 3 T V h k Q J Y I 5 P 2 B P w B Q S w M E F A A C A A g A l m h u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Z o b l Q o i k e 4 D g A A A B E A A A A T A B w A R m 9 y b X V s Y X M v U 2 V j d G l v b j E u b S C i G A A o o B Q A A A A A A A A A A A A A A A A A A A A A A A A A A A A r T k 0 u y c z P U w i G 0 I b W A F B L A Q I t A B Q A A g A I A J Z o b l T L x v 8 L p A A A A P Y A A A A S A A A A A A A A A A A A A A A A A A A A A A B D b 2 5 m a W c v U G F j a 2 F n Z S 5 4 b W x Q S w E C L Q A U A A I A C A C W a G 5 U D 8 r p q 6 Q A A A D p A A A A E w A A A A A A A A A A A A A A A A D w A A A A W 0 N v b n R l b n R f V H l w Z X N d L n h t b F B L A Q I t A B Q A A g A I A J Z o b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z j B V 2 R G A X T L y 0 v i 2 M b 7 o e A A A A A A I A A A A A A A N m A A D A A A A A E A A A A F V v S S K c f Q j u s t J B 2 b M F B Y 4 A A A A A B I A A A K A A A A A Q A A A A C K 6 x 8 6 g j 5 R s V I W 6 5 v Z o u l l A A A A B 6 g w a Q 3 8 b X u s M i O a d 3 i z s w a o c t 0 N X G 3 r t r g A h u N n p / 6 l g e 9 J V 4 w k W w 0 O n o g M 9 r Y z q p + x X A / w S E g Q 0 P W 1 Y O y f s V O z X u k F 1 1 j H v e B P 8 i l 7 D 8 a x Q A A A A V 9 X F S 0 k R C P / N f / F / M 0 8 D R c G o J X g = = < / D a t a M a s h u p > 
</file>

<file path=customXml/itemProps1.xml><?xml version="1.0" encoding="utf-8"?>
<ds:datastoreItem xmlns:ds="http://schemas.openxmlformats.org/officeDocument/2006/customXml" ds:itemID="{1B27FD8E-5610-432E-959B-CAB12F2FF4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5</vt:i4>
      </vt:variant>
    </vt:vector>
  </HeadingPairs>
  <TitlesOfParts>
    <vt:vector size="11" baseType="lpstr">
      <vt:lpstr>ZP_alokacja_kontraktacja</vt:lpstr>
      <vt:lpstr>ZP_PD</vt:lpstr>
      <vt:lpstr>ZP_projekty COVID</vt:lpstr>
      <vt:lpstr>ZP_ewaluacja</vt:lpstr>
      <vt:lpstr>ZP_wskaźniki</vt:lpstr>
      <vt:lpstr>listy</vt:lpstr>
      <vt:lpstr>ZP_alokacja_kontraktacja!Obszar_wydruku</vt:lpstr>
      <vt:lpstr>ZP_ewaluacja!Obszar_wydruku</vt:lpstr>
      <vt:lpstr>ZP_PD!Obszar_wydruku</vt:lpstr>
      <vt:lpstr>'ZP_projekty COVID'!Obszar_wydruku</vt:lpstr>
      <vt:lpstr>ZP_wskaźniki!Obszar_wydruku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Główczyńska Agata</cp:lastModifiedBy>
  <cp:lastPrinted>2024-02-29T10:38:50Z</cp:lastPrinted>
  <dcterms:created xsi:type="dcterms:W3CDTF">2017-09-14T07:20:33Z</dcterms:created>
  <dcterms:modified xsi:type="dcterms:W3CDTF">2024-08-06T13:15:07Z</dcterms:modified>
</cp:coreProperties>
</file>